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intina\"/>
    </mc:Choice>
  </mc:AlternateContent>
  <bookViews>
    <workbookView xWindow="360" yWindow="435" windowWidth="15480" windowHeight="8385" tabRatio="758"/>
  </bookViews>
  <sheets>
    <sheet name="Sheep Creek AQ1_17.55" sheetId="7" r:id="rId1"/>
    <sheet name="Sheep Creek AQ1_17.55_fish" sheetId="17" r:id="rId2"/>
    <sheet name="Sheep Creek AQ1_17.6" sheetId="19" r:id="rId3"/>
    <sheet name="Sheep Creek AQ1_17.6_fish" sheetId="20" r:id="rId4"/>
    <sheet name="Sheep Creek AQ2_22.6" sheetId="5" r:id="rId5"/>
    <sheet name="Sheep Creek AQ2_22.6_fish" sheetId="18" r:id="rId6"/>
    <sheet name="Sheep Creek AQ2_22.7" sheetId="21" r:id="rId7"/>
    <sheet name="Sheep Creek AQ2_22.7_fish" sheetId="22" r:id="rId8"/>
    <sheet name="Sheep Creek AQ3_19.2" sheetId="2" r:id="rId9"/>
    <sheet name="Sheep Creek AQ3_19.2_fish" sheetId="4" r:id="rId10"/>
    <sheet name="Sheep Creek AQ3_19.25" sheetId="23" r:id="rId11"/>
    <sheet name="Sheep Creek AQ3_19.25fish" sheetId="24" r:id="rId12"/>
    <sheet name="Spring Creek_19.2" sheetId="49" r:id="rId13"/>
    <sheet name="Spring Creek_19.2_fish" sheetId="50" r:id="rId14"/>
    <sheet name="CoonCreek" sheetId="51" r:id="rId15"/>
    <sheet name="CoonCreek_AQ4_fish" sheetId="52" r:id="rId16"/>
    <sheet name="Sheep Creek AQ4_18.3" sheetId="6" r:id="rId17"/>
    <sheet name="Sheep Creek AQ4_18.3_fish" sheetId="27" r:id="rId18"/>
    <sheet name="Sheep Creek AQ4_18.35" sheetId="25" r:id="rId19"/>
    <sheet name="Sheep Creek AQ4_18.35_fish" sheetId="26" r:id="rId20"/>
    <sheet name="Sheep Creek AQ10_15.7" sheetId="41" r:id="rId21"/>
    <sheet name="Sheep Creek AQ10_15.7_fish" sheetId="42" r:id="rId22"/>
    <sheet name="Sheep Creek AQ10_15.8" sheetId="47" r:id="rId23"/>
    <sheet name="Sheep Creek AQ10_15.8_fish" sheetId="48" r:id="rId24"/>
    <sheet name="Sheep Creek AQ11_15.1" sheetId="43" r:id="rId25"/>
    <sheet name="Sheep Creek AQ11_15.1_fish" sheetId="44" r:id="rId26"/>
    <sheet name="Sheep Creek AQ11_15.2" sheetId="45" r:id="rId27"/>
    <sheet name="Sheep Creek AQ11_15.2_fish" sheetId="46" r:id="rId28"/>
    <sheet name="Little Sheep Creek AQ7_0.1" sheetId="8" r:id="rId29"/>
    <sheet name="Little Sheep Creek AQ7_0.1_fish" sheetId="29" r:id="rId30"/>
    <sheet name="Little Sheep Creek AQ7_0.15" sheetId="28" r:id="rId31"/>
    <sheet name="Little Sheep AQ7_0.15_fish" sheetId="30" r:id="rId32"/>
    <sheet name="Little Sheep Creek AQ8_0.6" sheetId="9" r:id="rId33"/>
    <sheet name="Little Sheep Creek AQ8_0.6_fish" sheetId="10" r:id="rId34"/>
    <sheet name="Little Sheep Creek AQ8_0.7" sheetId="11" r:id="rId35"/>
    <sheet name="Little Sheep Creek AQ8_0.7_fish" sheetId="12" r:id="rId36"/>
    <sheet name="Tenderfoot_AQ5_9.35" sheetId="13" r:id="rId37"/>
    <sheet name="Tenderfoot_AQ5_9.35_fish" sheetId="15" r:id="rId38"/>
    <sheet name="Tenderfoot_AQ5_9.4" sheetId="14" r:id="rId39"/>
    <sheet name="Tenderfoot_AQ5_9.4_fish" sheetId="16" r:id="rId40"/>
    <sheet name="Tenderfoot_AQ6_9.45" sheetId="39" r:id="rId41"/>
    <sheet name="Tenderfoot_AQ6_9.45_fish" sheetId="40" r:id="rId42"/>
  </sheets>
  <definedNames>
    <definedName name="_xlnm.Print_Area" localSheetId="4">'Sheep Creek AQ2_22.6'!$A$1:$C$17</definedName>
    <definedName name="_xlnm.Print_Area" localSheetId="9">'Sheep Creek AQ3_19.2_fish'!$1:$22</definedName>
    <definedName name="Purpose">#REF!</definedName>
  </definedNames>
  <calcPr calcId="152511"/>
</workbook>
</file>

<file path=xl/calcChain.xml><?xml version="1.0" encoding="utf-8"?>
<calcChain xmlns="http://schemas.openxmlformats.org/spreadsheetml/2006/main">
  <c r="O25" i="7" l="1"/>
  <c r="O25" i="45" l="1"/>
  <c r="N25" i="45"/>
  <c r="O25" i="43" l="1"/>
  <c r="N25" i="43"/>
  <c r="O25" i="41"/>
  <c r="N25" i="41"/>
  <c r="O25" i="47"/>
  <c r="N25" i="47"/>
  <c r="O25" i="19"/>
  <c r="N25" i="19"/>
  <c r="O25" i="14" l="1"/>
  <c r="N25" i="14"/>
  <c r="N24" i="13" l="1"/>
  <c r="O24" i="13" s="1"/>
  <c r="D37" i="4" l="1"/>
  <c r="D34" i="4"/>
  <c r="D33" i="4"/>
  <c r="D31" i="4"/>
  <c r="N25" i="39" l="1"/>
  <c r="N25" i="2" l="1"/>
</calcChain>
</file>

<file path=xl/sharedStrings.xml><?xml version="1.0" encoding="utf-8"?>
<sst xmlns="http://schemas.openxmlformats.org/spreadsheetml/2006/main" count="4208" uniqueCount="262">
  <si>
    <t>Water Name</t>
  </si>
  <si>
    <t>Section</t>
  </si>
  <si>
    <t>Date</t>
  </si>
  <si>
    <t>Observers</t>
  </si>
  <si>
    <t>Purpose</t>
  </si>
  <si>
    <t>Gear</t>
  </si>
  <si>
    <t>Pass # or Run #</t>
  </si>
  <si>
    <t>Rectifying Unit Name</t>
  </si>
  <si>
    <t>Rectifying Unit Model</t>
  </si>
  <si>
    <t>Volts</t>
  </si>
  <si>
    <t>Amps</t>
  </si>
  <si>
    <t>Shock Time (secs)</t>
  </si>
  <si>
    <t>Bank Shocked</t>
  </si>
  <si>
    <t>% Section Sampled</t>
  </si>
  <si>
    <t>Section Length</t>
  </si>
  <si>
    <t>Section Width</t>
  </si>
  <si>
    <t>Lat/Long Up</t>
  </si>
  <si>
    <t>Lat/Long Down</t>
  </si>
  <si>
    <t>Turbidity</t>
  </si>
  <si>
    <t>Turbidity Units</t>
  </si>
  <si>
    <t>Conductivity (µs)</t>
  </si>
  <si>
    <t>Water temp</t>
  </si>
  <si>
    <t>Water Temp Units</t>
  </si>
  <si>
    <t>Discharge</t>
  </si>
  <si>
    <t>Discharge Units</t>
  </si>
  <si>
    <t>USGS Gage number</t>
  </si>
  <si>
    <t>Fish Weight Unit</t>
  </si>
  <si>
    <t>Trip Type (M or R)</t>
  </si>
  <si>
    <t>Start Time (24 hr)</t>
  </si>
  <si>
    <t>End Time (24 hr)</t>
  </si>
  <si>
    <t>(left\right\middle\all)</t>
  </si>
  <si>
    <t>(Boat\Boom\Mobile\Backpack\Bank\Crawdad\Other)</t>
  </si>
  <si>
    <t>(Long-term monitoring\Experimental\Research\Pilot study\Sub-sampling\Presence/absence\Other)</t>
  </si>
  <si>
    <t>SPECIES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</si>
  <si>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</si>
  <si>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</si>
  <si>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</si>
  <si>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</si>
  <si>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</si>
  <si>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</si>
  <si>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</si>
  <si>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</si>
  <si>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</si>
  <si>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</si>
  <si>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</t>
  </si>
  <si>
    <t>COMMENT</t>
  </si>
  <si>
    <t>GENETICS</t>
  </si>
  <si>
    <t>MARKCODE</t>
  </si>
  <si>
    <t>Fish length Unit</t>
  </si>
  <si>
    <t>(mm, cm, in)</t>
  </si>
  <si>
    <t>(g, kg, lbs)</t>
  </si>
  <si>
    <t>(CFS, CMS)</t>
  </si>
  <si>
    <t>Discharge Meas or Est</t>
  </si>
  <si>
    <t>Average or range</t>
  </si>
  <si>
    <t>From rectifying unit, time of entire survey secs</t>
  </si>
  <si>
    <t>(could be pass# or run #,e.g., 1st marking run, or 1st pass of depletion estimate)</t>
  </si>
  <si>
    <t>Section Length Units</t>
  </si>
  <si>
    <t>(m, km, miles)</t>
  </si>
  <si>
    <t>Section Width Units</t>
  </si>
  <si>
    <t>(ft, m)</t>
  </si>
  <si>
    <t>(Wetted width, either average or range)</t>
  </si>
  <si>
    <t>(write USGS station name or number here if applicable)</t>
  </si>
  <si>
    <t>Fish length measure technique</t>
  </si>
  <si>
    <t>For a new section use stream name and distance upstream from mouth</t>
  </si>
  <si>
    <t>MM\DD\YYYY</t>
  </si>
  <si>
    <t>(Name of crew, first &amp; last names or initial)</t>
  </si>
  <si>
    <t>(Total , Fork, Standard, Eye-Fork)</t>
  </si>
  <si>
    <t>(Measured or Estimate)</t>
  </si>
  <si>
    <t>Conductivity Time (24 hr)</t>
  </si>
  <si>
    <t>Turbidity Time (24 hr)</t>
  </si>
  <si>
    <t>Water Temp Time (24 hr)</t>
  </si>
  <si>
    <t>Discharge Time (24 hr)</t>
  </si>
  <si>
    <t>(Deg C, Deg F)</t>
  </si>
  <si>
    <t>(M [Mark] and R [Recapture] are only checked if conducting a mark/ recapture estimate)</t>
  </si>
  <si>
    <t>(NAD 83, decimal degrees)</t>
  </si>
  <si>
    <t>Turbidity measurement gear</t>
  </si>
  <si>
    <t>(disk, tube, meter</t>
  </si>
  <si>
    <t>(NTU, cm, m)</t>
  </si>
  <si>
    <t>Details about catch (fish details) are recorded on the "fish details template" worksheet.</t>
  </si>
  <si>
    <t>REPORT OF FISH TAKEN UNDER A SCIENTIFIC COLLECTORS PERMIT</t>
  </si>
  <si>
    <t>Name:</t>
  </si>
  <si>
    <t>Affiliation:</t>
  </si>
  <si>
    <t>Address:</t>
  </si>
  <si>
    <t>City:</t>
  </si>
  <si>
    <t>State/Zip:</t>
  </si>
  <si>
    <t>Phone:</t>
  </si>
  <si>
    <t>Permit Number</t>
  </si>
  <si>
    <t>PermitYear</t>
  </si>
  <si>
    <t>Email:</t>
  </si>
  <si>
    <t>David Stagliano</t>
  </si>
  <si>
    <t>Helena</t>
  </si>
  <si>
    <t>406-449-6458</t>
  </si>
  <si>
    <t xml:space="preserve">Sheet 1.  Sampling metadata: The information below is the top portion (header) of the FWP Netting Field Form.  </t>
  </si>
  <si>
    <t>Sheep Creek</t>
  </si>
  <si>
    <t>Backpack</t>
  </si>
  <si>
    <t>all</t>
  </si>
  <si>
    <t xml:space="preserve">Smith Root </t>
  </si>
  <si>
    <t>Baseline-Long-term Monitoring</t>
  </si>
  <si>
    <t>m</t>
  </si>
  <si>
    <t>tube</t>
  </si>
  <si>
    <t>mm</t>
  </si>
  <si>
    <t>g</t>
  </si>
  <si>
    <t>total</t>
  </si>
  <si>
    <t>Little Sheep Creek</t>
  </si>
  <si>
    <t>2.0-3.0</t>
  </si>
  <si>
    <t>003</t>
  </si>
  <si>
    <t>135</t>
  </si>
  <si>
    <t>RMSC</t>
  </si>
  <si>
    <t>1 + 2</t>
  </si>
  <si>
    <t>2nd Pass</t>
  </si>
  <si>
    <t>000</t>
  </si>
  <si>
    <t xml:space="preserve"> </t>
  </si>
  <si>
    <t>0.7  AQ8</t>
  </si>
  <si>
    <t>Tenderfoot Creek</t>
  </si>
  <si>
    <t>001</t>
  </si>
  <si>
    <t>RBTR</t>
  </si>
  <si>
    <t>50-60</t>
  </si>
  <si>
    <t>60-70</t>
  </si>
  <si>
    <t>80-90</t>
  </si>
  <si>
    <t>90-100</t>
  </si>
  <si>
    <t>100-110</t>
  </si>
  <si>
    <t>110-120</t>
  </si>
  <si>
    <t>120-130</t>
  </si>
  <si>
    <t>011</t>
  </si>
  <si>
    <t>004</t>
  </si>
  <si>
    <t>LOLE</t>
  </si>
  <si>
    <t>Sheep Creek 17.6  AQ1</t>
  </si>
  <si>
    <t>Sheep Creek 17.55  AQ1</t>
  </si>
  <si>
    <t>Sheep Creek 22.6  AQ2</t>
  </si>
  <si>
    <t>Sheep Creek 22.7  AQ2</t>
  </si>
  <si>
    <t>2nd pass</t>
  </si>
  <si>
    <t>085</t>
  </si>
  <si>
    <t>MOWH</t>
  </si>
  <si>
    <t>057</t>
  </si>
  <si>
    <t>039</t>
  </si>
  <si>
    <t>Sheep Creek 18.3  AQ4</t>
  </si>
  <si>
    <t>Sheep Creek 18.35  AQ4</t>
  </si>
  <si>
    <t>Little Sheep 0.1  AQ7</t>
  </si>
  <si>
    <t>Little Sheep 0.15  AQ7</t>
  </si>
  <si>
    <t>Tenderfoot 9.35 AQ5</t>
  </si>
  <si>
    <t>Little Sheep 0.6  AQ8</t>
  </si>
  <si>
    <t>CFS</t>
  </si>
  <si>
    <t>estimated</t>
  </si>
  <si>
    <t>Deg C</t>
  </si>
  <si>
    <t>46.79512/-110.910367</t>
  </si>
  <si>
    <t>46.79336/-110.910938</t>
  </si>
  <si>
    <t>46.95049/-111.14739</t>
  </si>
  <si>
    <t>Tenderfoot Creek 9.4 AQ5</t>
  </si>
  <si>
    <t>46.95077/-111.14479</t>
  </si>
  <si>
    <t>46.769087/-110.8749</t>
  </si>
  <si>
    <t>46.768352/ -110.8744</t>
  </si>
  <si>
    <t>0.8-1.8</t>
  </si>
  <si>
    <t>LR-24</t>
  </si>
  <si>
    <t>46.777667/ -110.85344</t>
  </si>
  <si>
    <t>46.772124/ -110.85566</t>
  </si>
  <si>
    <t>46.777247/ -110.89881</t>
  </si>
  <si>
    <t>46.777667/ -110.898001</t>
  </si>
  <si>
    <t>46.785116/ -110.908826</t>
  </si>
  <si>
    <t>46.784465/ -110.9065</t>
  </si>
  <si>
    <t>46.775038/ -110.89779</t>
  </si>
  <si>
    <t>estimate</t>
  </si>
  <si>
    <t>left middle</t>
  </si>
  <si>
    <t xml:space="preserve">   </t>
  </si>
  <si>
    <t xml:space="preserve">    </t>
  </si>
  <si>
    <t>mostly rainbow, but with faint throat slash</t>
  </si>
  <si>
    <t>0.8-2.0</t>
  </si>
  <si>
    <t>70-80</t>
  </si>
  <si>
    <t>CTxRBTR</t>
  </si>
  <si>
    <t>WHSU</t>
  </si>
  <si>
    <t>LODA</t>
  </si>
  <si>
    <t>Measured</t>
  </si>
  <si>
    <t>2.0-2.5</t>
  </si>
  <si>
    <t>Estimated</t>
  </si>
  <si>
    <t>No fish collected</t>
  </si>
  <si>
    <t>OOO</t>
  </si>
  <si>
    <t>Estimate</t>
  </si>
  <si>
    <t>EBT</t>
  </si>
  <si>
    <t>white grub</t>
  </si>
  <si>
    <t>reduced operculum</t>
  </si>
  <si>
    <t>reduced op[erculum</t>
  </si>
  <si>
    <t>Montana Biological Survey</t>
  </si>
  <si>
    <t>1901 Peosta Ave</t>
  </si>
  <si>
    <t>dstagliano88@gmail.com</t>
  </si>
  <si>
    <t>MT   59601</t>
  </si>
  <si>
    <t>Tenderfoot Creek 9.4 AQ6</t>
  </si>
  <si>
    <t>LR-20 + LR-24</t>
  </si>
  <si>
    <t>885 + 632</t>
  </si>
  <si>
    <t>Sheep Creek 15.7  AQ10</t>
  </si>
  <si>
    <t>Sheep Creek 15.8  AQ10</t>
  </si>
  <si>
    <t>Sheep Creek 15.1  AQ11</t>
  </si>
  <si>
    <t>SCP 25-2016</t>
  </si>
  <si>
    <t>D Stagliano, P. Brown, B.Lewis, V.Silva</t>
  </si>
  <si>
    <t>1 + 2 + 3</t>
  </si>
  <si>
    <t>LR-24 + LR-20</t>
  </si>
  <si>
    <t>1077 + 803+ 711</t>
  </si>
  <si>
    <t>TAG (PIT)</t>
  </si>
  <si>
    <t>no fish</t>
  </si>
  <si>
    <t>3rd Pass</t>
  </si>
  <si>
    <t>982 05538112</t>
  </si>
  <si>
    <t>982 05538076</t>
  </si>
  <si>
    <t>tumor</t>
  </si>
  <si>
    <t xml:space="preserve">fish in poor condition, missing scales, beat up  </t>
  </si>
  <si>
    <t>900 + 628</t>
  </si>
  <si>
    <t>898 + 580</t>
  </si>
  <si>
    <t>PIT TAG</t>
  </si>
  <si>
    <t>TOTAL</t>
  </si>
  <si>
    <t>1850 + 1120 + 590</t>
  </si>
  <si>
    <t>1 + 2 +3</t>
  </si>
  <si>
    <t>25-30</t>
  </si>
  <si>
    <t>1645 + 1023 + 640</t>
  </si>
  <si>
    <t>3rd pass</t>
  </si>
  <si>
    <t>Sheep Creek 19.2  AQ3</t>
  </si>
  <si>
    <t>Sheep Creek 19.25  AQ3</t>
  </si>
  <si>
    <t>1081 + 631 + 580</t>
  </si>
  <si>
    <t>x- recap</t>
  </si>
  <si>
    <t>1535 + 1124</t>
  </si>
  <si>
    <t>2280 00177495</t>
  </si>
  <si>
    <t>982  05538165</t>
  </si>
  <si>
    <t>46.81131/  -110.92432</t>
  </si>
  <si>
    <t>46.814344/  -110.930575</t>
  </si>
  <si>
    <t>46.814547/  -110.934953</t>
  </si>
  <si>
    <t>880 + 622</t>
  </si>
  <si>
    <t>D Stagliano, P. Brown, B.Lewis, V. Silva</t>
  </si>
  <si>
    <t>736 + 389</t>
  </si>
  <si>
    <t>2-2.8</t>
  </si>
  <si>
    <t xml:space="preserve">LR-20 </t>
  </si>
  <si>
    <t>888 + 455</t>
  </si>
  <si>
    <t>D Stagliano, B.Lewis, V. Silva</t>
  </si>
  <si>
    <t>46.777586, -110.898055</t>
  </si>
  <si>
    <t>46.777586/ -110.898055</t>
  </si>
  <si>
    <t>46.784715, -110.909457</t>
  </si>
  <si>
    <t>Coon Creeek</t>
  </si>
  <si>
    <t>Coon Creeek nr. AQ4</t>
  </si>
  <si>
    <t>46.784715/  -110.909457</t>
  </si>
  <si>
    <t>LR-24 +LR20B</t>
  </si>
  <si>
    <t>sec</t>
  </si>
  <si>
    <t>min</t>
  </si>
  <si>
    <t>D Stagliano, P. Brown, B.Lewis, V.Silva, C. Marozick</t>
  </si>
  <si>
    <t>D Stagliano, P. Brown, B.Lewis, C. Marozick</t>
  </si>
  <si>
    <t>656 + 368 + 288</t>
  </si>
  <si>
    <t>1468 + 1161 + 723</t>
  </si>
  <si>
    <t>1608 + 1111 + 690</t>
  </si>
  <si>
    <t xml:space="preserve">sec </t>
  </si>
  <si>
    <t>1535 + 1124 +794</t>
  </si>
  <si>
    <t>1202 + 884 +594</t>
  </si>
  <si>
    <t xml:space="preserve">total </t>
  </si>
  <si>
    <t>46.81131  /  -110.92432</t>
  </si>
  <si>
    <t>46.81167 /  -110.927442</t>
  </si>
  <si>
    <t xml:space="preserve">1 + 2 </t>
  </si>
  <si>
    <t>909 + 628</t>
  </si>
  <si>
    <t>x-recap</t>
  </si>
  <si>
    <t>46.81167/ -110.927442</t>
  </si>
  <si>
    <t>mion</t>
  </si>
  <si>
    <t>985 + 722</t>
  </si>
  <si>
    <t>Sheep Creek 15.2  AQ11</t>
  </si>
  <si>
    <t>2280 00177470</t>
  </si>
  <si>
    <t>2280 0011667</t>
  </si>
  <si>
    <t>982 05538110</t>
  </si>
  <si>
    <t>2280 0011739</t>
  </si>
  <si>
    <t>982 05538116</t>
  </si>
  <si>
    <t>2280 00148400</t>
  </si>
  <si>
    <t>2280 00177193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</si>
</sst>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5" applyNumberFormat="0" applyAlignment="0" applyProtection="0"/>
    <xf numFmtId="0" fontId="21" fillId="0" borderId="10" applyNumberFormat="0" applyFill="0" applyAlignment="0" applyProtection="0"/>
    <xf numFmtId="0" fontId="22" fillId="31" borderId="0" applyNumberFormat="0" applyBorder="0" applyAlignment="0" applyProtection="0"/>
    <xf numFmtId="0" fontId="9" fillId="32" borderId="11" applyNumberFormat="0" applyFont="0" applyAlignment="0" applyProtection="0"/>
    <xf numFmtId="0" fontId="23" fillId="27" borderId="12" applyNumberFormat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</cellStyleXfs>
  <cellXfs count="122">
    <xf numFmtId="0" fontId="0" fillId="0" borderId="0" xfId="0"/>
    <xf numFmtId="0" fontId="25" fillId="0" borderId="0" xfId="0" applyFont="1"/>
    <xf numFmtId="0" fontId="6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</xf>
    <xf numFmtId="0" fontId="8" fillId="0" borderId="1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0" fillId="0" borderId="0" xfId="0" applyFont="1"/>
    <xf numFmtId="0" fontId="6" fillId="0" borderId="0" xfId="0" applyFont="1" applyFill="1" applyBorder="1" applyAlignment="1" applyProtection="1">
      <alignment horizontal="right"/>
    </xf>
    <xf numFmtId="0" fontId="0" fillId="0" borderId="0" xfId="0" applyBorder="1" applyAlignment="1"/>
    <xf numFmtId="0" fontId="0" fillId="0" borderId="0" xfId="0"/>
    <xf numFmtId="0" fontId="0" fillId="0" borderId="0" xfId="0" applyBorder="1" applyAlignment="1">
      <alignment horizontal="left"/>
    </xf>
    <xf numFmtId="0" fontId="25" fillId="0" borderId="0" xfId="0" applyFont="1" applyAlignment="1">
      <alignment horizontal="left"/>
    </xf>
    <xf numFmtId="0" fontId="0" fillId="33" borderId="14" xfId="0" applyFill="1" applyBorder="1" applyAlignment="1">
      <alignment horizontal="left"/>
    </xf>
    <xf numFmtId="14" fontId="0" fillId="33" borderId="14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1" fontId="25" fillId="0" borderId="0" xfId="0" applyNumberFormat="1" applyFont="1"/>
    <xf numFmtId="1" fontId="0" fillId="0" borderId="0" xfId="0" applyNumberFormat="1"/>
    <xf numFmtId="9" fontId="0" fillId="33" borderId="14" xfId="0" applyNumberFormat="1" applyFill="1" applyBorder="1" applyAlignment="1">
      <alignment horizontal="left"/>
    </xf>
    <xf numFmtId="20" fontId="0" fillId="33" borderId="14" xfId="0" applyNumberForma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0" xfId="0"/>
    <xf numFmtId="0" fontId="0" fillId="0" borderId="0" xfId="0"/>
    <xf numFmtId="2" fontId="25" fillId="0" borderId="0" xfId="0" applyNumberFormat="1" applyFont="1"/>
    <xf numFmtId="2" fontId="0" fillId="0" borderId="0" xfId="0" applyNumberFormat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49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7" fillId="0" borderId="0" xfId="0" applyFont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27" fillId="0" borderId="2" xfId="0" applyFont="1" applyBorder="1" applyAlignment="1">
      <alignment horizontal="center" wrapText="1"/>
    </xf>
    <xf numFmtId="164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/>
    </xf>
    <xf numFmtId="164" fontId="0" fillId="0" borderId="2" xfId="0" applyNumberFormat="1" applyBorder="1" applyAlignment="1">
      <alignment horizontal="right"/>
    </xf>
    <xf numFmtId="1" fontId="0" fillId="0" borderId="0" xfId="0" applyNumberFormat="1" applyAlignment="1">
      <alignment horizontal="center" wrapText="1"/>
    </xf>
    <xf numFmtId="164" fontId="0" fillId="0" borderId="0" xfId="0" applyNumberFormat="1"/>
    <xf numFmtId="0" fontId="25" fillId="0" borderId="0" xfId="0" applyFont="1" applyAlignment="1">
      <alignment horizontal="right"/>
    </xf>
    <xf numFmtId="1" fontId="25" fillId="0" borderId="0" xfId="0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27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64" fontId="25" fillId="0" borderId="0" xfId="0" applyNumberFormat="1" applyFont="1"/>
    <xf numFmtId="49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horizontal="right" wrapText="1"/>
    </xf>
    <xf numFmtId="0" fontId="0" fillId="0" borderId="0" xfId="0" applyBorder="1" applyAlignment="1">
      <alignment horizontal="right" wrapText="1"/>
    </xf>
    <xf numFmtId="164" fontId="0" fillId="0" borderId="2" xfId="0" applyNumberFormat="1" applyBorder="1" applyAlignment="1">
      <alignment horizontal="right" wrapText="1"/>
    </xf>
    <xf numFmtId="2" fontId="25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 applyBorder="1" applyAlignment="1">
      <alignment horizontal="right"/>
    </xf>
    <xf numFmtId="0" fontId="7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quotePrefix="1"/>
    <xf numFmtId="0" fontId="0" fillId="0" borderId="0" xfId="0" quotePrefix="1" applyFont="1" applyAlignment="1">
      <alignment horizontal="center" wrapText="1"/>
    </xf>
    <xf numFmtId="0" fontId="0" fillId="0" borderId="0" xfId="0" quotePrefix="1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28" fillId="0" borderId="0" xfId="0" applyFont="1"/>
    <xf numFmtId="0" fontId="4" fillId="0" borderId="0" xfId="0" applyFont="1" applyAlignment="1">
      <alignment horizontal="right" wrapText="1"/>
    </xf>
    <xf numFmtId="49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164" fontId="4" fillId="0" borderId="0" xfId="0" applyNumberFormat="1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0" fillId="0" borderId="0" xfId="0"/>
    <xf numFmtId="0" fontId="0" fillId="0" borderId="17" xfId="0" applyBorder="1" applyAlignment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0" fillId="0" borderId="0" xfId="0"/>
    <xf numFmtId="49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0" fontId="0" fillId="0" borderId="0" xfId="0"/>
    <xf numFmtId="0" fontId="0" fillId="0" borderId="0" xfId="0" applyFill="1" applyBorder="1"/>
    <xf numFmtId="0" fontId="0" fillId="0" borderId="16" xfId="0" applyBorder="1" applyAlignment="1">
      <alignment horizontal="left"/>
    </xf>
    <xf numFmtId="0" fontId="0" fillId="0" borderId="0" xfId="0"/>
    <xf numFmtId="0" fontId="2" fillId="0" borderId="0" xfId="0" applyFont="1"/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</xf>
    <xf numFmtId="0" fontId="7" fillId="0" borderId="3" xfId="0" applyFont="1" applyBorder="1" applyAlignment="1" applyProtection="1">
      <protection locked="0"/>
    </xf>
    <xf numFmtId="0" fontId="0" fillId="0" borderId="3" xfId="0" applyBorder="1" applyAlignment="1"/>
    <xf numFmtId="0" fontId="7" fillId="0" borderId="4" xfId="0" applyFont="1" applyBorder="1" applyAlignment="1" applyProtection="1">
      <protection locked="0"/>
    </xf>
    <xf numFmtId="0" fontId="0" fillId="0" borderId="4" xfId="0" applyBorder="1" applyAlignment="1"/>
    <xf numFmtId="0" fontId="19" fillId="0" borderId="4" xfId="34" applyBorder="1" applyAlignment="1"/>
    <xf numFmtId="0" fontId="0" fillId="0" borderId="15" xfId="0" applyFont="1" applyBorder="1" applyAlignment="1"/>
    <xf numFmtId="0" fontId="0" fillId="0" borderId="0" xfId="0"/>
    <xf numFmtId="0" fontId="0" fillId="0" borderId="15" xfId="0" applyBorder="1" applyAlignment="1"/>
    <xf numFmtId="0" fontId="0" fillId="0" borderId="0" xfId="0" applyAlignment="1"/>
    <xf numFmtId="0" fontId="0" fillId="0" borderId="0" xfId="0" applyFont="1" applyAlignment="1"/>
    <xf numFmtId="164" fontId="1" fillId="0" borderId="0" xfId="0" quotePrefix="1" applyNumberFormat="1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agliano88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stagliano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>
      <selection activeCell="O26" sqref="O26"/>
    </sheetView>
  </sheetViews>
  <sheetFormatPr defaultRowHeight="12.75" x14ac:dyDescent="0.2"/>
  <cols>
    <col min="1" max="1" width="8.140625" customWidth="1"/>
    <col min="2" max="2" width="24" customWidth="1"/>
    <col min="3" max="3" width="31.42578125" style="15" customWidth="1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3"/>
      <c r="F2" s="3"/>
      <c r="G2" s="2"/>
      <c r="H2" s="109"/>
      <c r="I2" s="109"/>
      <c r="J2" s="110"/>
      <c r="K2" s="110"/>
      <c r="L2" s="110"/>
      <c r="M2" s="110"/>
    </row>
    <row r="3" spans="1:13" s="57" customFormat="1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s="57" customFormat="1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7" customFormat="1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7" customFormat="1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t="s">
        <v>0</v>
      </c>
      <c r="C13" s="13" t="s">
        <v>93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t="s">
        <v>1</v>
      </c>
      <c r="C14" s="13" t="s">
        <v>127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t="s">
        <v>2</v>
      </c>
      <c r="C15" s="14">
        <v>42564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t="s">
        <v>3</v>
      </c>
      <c r="C16" s="13" t="s">
        <v>237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5" x14ac:dyDescent="0.2">
      <c r="A17" s="7">
        <v>7</v>
      </c>
      <c r="B1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5" x14ac:dyDescent="0.2">
      <c r="A18" s="7">
        <v>8</v>
      </c>
      <c r="B18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5" x14ac:dyDescent="0.2">
      <c r="A19" s="7">
        <v>9</v>
      </c>
      <c r="B19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5" x14ac:dyDescent="0.2">
      <c r="A20" s="7">
        <v>10</v>
      </c>
      <c r="B20" t="s">
        <v>6</v>
      </c>
      <c r="C20" s="13" t="s">
        <v>192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5" x14ac:dyDescent="0.2">
      <c r="A21" s="7">
        <v>11</v>
      </c>
      <c r="B21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5" x14ac:dyDescent="0.2">
      <c r="A22" s="7">
        <v>12</v>
      </c>
      <c r="B22" t="s">
        <v>8</v>
      </c>
      <c r="C22" s="13" t="s">
        <v>193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5" x14ac:dyDescent="0.2">
      <c r="A23" s="7">
        <v>13</v>
      </c>
      <c r="B23" t="s">
        <v>9</v>
      </c>
      <c r="C23" s="13">
        <v>250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5" x14ac:dyDescent="0.2">
      <c r="A24" s="7">
        <v>14</v>
      </c>
      <c r="B24" t="s">
        <v>10</v>
      </c>
      <c r="C24" s="13" t="s">
        <v>165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  <c r="N24" t="s">
        <v>235</v>
      </c>
      <c r="O24" t="s">
        <v>236</v>
      </c>
    </row>
    <row r="25" spans="1:15" x14ac:dyDescent="0.2">
      <c r="A25" s="7">
        <v>15</v>
      </c>
      <c r="B25" t="s">
        <v>11</v>
      </c>
      <c r="C25" s="13" t="s">
        <v>194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  <c r="N25">
        <v>2591</v>
      </c>
      <c r="O25">
        <f>N25/60</f>
        <v>43.18333333333333</v>
      </c>
    </row>
    <row r="26" spans="1:15" x14ac:dyDescent="0.2">
      <c r="A26" s="7">
        <v>16</v>
      </c>
      <c r="B26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5" x14ac:dyDescent="0.2">
      <c r="A27" s="7">
        <v>17</v>
      </c>
      <c r="B27" t="s">
        <v>13</v>
      </c>
      <c r="C27" s="13">
        <v>100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5" x14ac:dyDescent="0.2">
      <c r="A28" s="7">
        <v>18</v>
      </c>
      <c r="B28" t="s">
        <v>14</v>
      </c>
      <c r="C28" s="13">
        <v>90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5" x14ac:dyDescent="0.2">
      <c r="A29" s="7">
        <v>19</v>
      </c>
      <c r="B29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5" x14ac:dyDescent="0.2">
      <c r="A30" s="7">
        <v>20</v>
      </c>
      <c r="B30" t="s">
        <v>15</v>
      </c>
      <c r="C30" s="13">
        <v>12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5" x14ac:dyDescent="0.2">
      <c r="A31" s="7">
        <v>21</v>
      </c>
      <c r="B31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5" x14ac:dyDescent="0.2">
      <c r="A32" s="7">
        <v>22</v>
      </c>
      <c r="B32" t="s">
        <v>16</v>
      </c>
      <c r="C32" s="13" t="s">
        <v>144</v>
      </c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  <c r="N32" s="20" t="s">
        <v>111</v>
      </c>
      <c r="O32" s="20" t="s">
        <v>111</v>
      </c>
    </row>
    <row r="33" spans="1:14" x14ac:dyDescent="0.2">
      <c r="A33" s="7">
        <v>23</v>
      </c>
      <c r="B33" t="s">
        <v>17</v>
      </c>
      <c r="C33" s="13" t="s">
        <v>144</v>
      </c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4" x14ac:dyDescent="0.2">
      <c r="A34" s="7">
        <v>24</v>
      </c>
      <c r="B34" t="s">
        <v>28</v>
      </c>
      <c r="C34" s="19">
        <v>0.60416666666666663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4" x14ac:dyDescent="0.2">
      <c r="A35" s="7">
        <v>25</v>
      </c>
      <c r="B35" t="s">
        <v>29</v>
      </c>
      <c r="C35" s="19">
        <v>0.64236111111111105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4" x14ac:dyDescent="0.2">
      <c r="A36" s="7">
        <v>26</v>
      </c>
      <c r="B36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4" x14ac:dyDescent="0.2">
      <c r="A37" s="7">
        <v>27</v>
      </c>
      <c r="B3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  <c r="N37" t="s">
        <v>111</v>
      </c>
    </row>
    <row r="38" spans="1:14" x14ac:dyDescent="0.2">
      <c r="A38" s="7">
        <v>28</v>
      </c>
      <c r="B38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4" x14ac:dyDescent="0.2">
      <c r="A39" s="7">
        <v>29</v>
      </c>
      <c r="B39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4" x14ac:dyDescent="0.2">
      <c r="A40" s="7">
        <v>30</v>
      </c>
      <c r="B40" t="s">
        <v>20</v>
      </c>
      <c r="C40" s="13">
        <v>292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4" x14ac:dyDescent="0.2">
      <c r="A41" s="7">
        <v>31</v>
      </c>
      <c r="B41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4" x14ac:dyDescent="0.2">
      <c r="A42" s="7">
        <v>32</v>
      </c>
      <c r="B42" t="s">
        <v>21</v>
      </c>
      <c r="C42" s="13">
        <v>14.2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4" x14ac:dyDescent="0.2">
      <c r="A43" s="7">
        <v>33</v>
      </c>
      <c r="B43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4" x14ac:dyDescent="0.2">
      <c r="A44" s="7">
        <v>34</v>
      </c>
      <c r="B44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4" x14ac:dyDescent="0.2">
      <c r="A45" s="7">
        <v>35</v>
      </c>
      <c r="B45" t="s">
        <v>23</v>
      </c>
      <c r="C45" s="13">
        <v>30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4" x14ac:dyDescent="0.2">
      <c r="A46" s="7">
        <v>36</v>
      </c>
      <c r="B46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4" x14ac:dyDescent="0.2">
      <c r="A47" s="7">
        <v>37</v>
      </c>
      <c r="B47" t="s">
        <v>52</v>
      </c>
      <c r="C47" s="13" t="s">
        <v>142</v>
      </c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4" x14ac:dyDescent="0.2">
      <c r="A48" s="7">
        <v>38</v>
      </c>
      <c r="B48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  <row r="55" spans="1:13" x14ac:dyDescent="0.2">
      <c r="C55" s="15" t="s">
        <v>111</v>
      </c>
    </row>
    <row r="56" spans="1:13" x14ac:dyDescent="0.2">
      <c r="C56" s="15" t="s">
        <v>111</v>
      </c>
    </row>
    <row r="57" spans="1:13" x14ac:dyDescent="0.2">
      <c r="C57" s="15" t="s">
        <v>111</v>
      </c>
    </row>
    <row r="58" spans="1:13" x14ac:dyDescent="0.2">
      <c r="C58" s="15" t="s">
        <v>111</v>
      </c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opLeftCell="A10" workbookViewId="0">
      <selection activeCell="G11" sqref="G11"/>
    </sheetView>
  </sheetViews>
  <sheetFormatPr defaultRowHeight="15" x14ac:dyDescent="0.25"/>
  <cols>
    <col min="1" max="2" width="9.140625" style="76" customWidth="1"/>
    <col min="3" max="3" width="9.140625" style="77"/>
    <col min="4" max="4" width="8.85546875" style="80"/>
    <col min="5" max="12" width="9.140625" style="76"/>
    <col min="13" max="13" width="11.7109375" style="76" customWidth="1"/>
    <col min="14" max="14" width="11.5703125" style="76" customWidth="1"/>
    <col min="15" max="15" width="12" style="76" customWidth="1"/>
    <col min="16" max="16384" width="9.140625" style="76"/>
  </cols>
  <sheetData>
    <row r="1" spans="1:17" x14ac:dyDescent="0.25">
      <c r="A1" s="74" t="s">
        <v>33</v>
      </c>
      <c r="B1" s="74"/>
      <c r="C1" s="75" t="s">
        <v>34</v>
      </c>
      <c r="D1" s="78" t="s">
        <v>35</v>
      </c>
      <c r="E1" s="74" t="s">
        <v>36</v>
      </c>
      <c r="F1" s="74" t="s">
        <v>37</v>
      </c>
      <c r="G1" s="74" t="s">
        <v>38</v>
      </c>
      <c r="H1" s="74" t="s">
        <v>39</v>
      </c>
      <c r="I1" s="74" t="s">
        <v>40</v>
      </c>
      <c r="J1" s="74" t="s">
        <v>41</v>
      </c>
      <c r="K1" s="74" t="s">
        <v>42</v>
      </c>
      <c r="L1" s="74" t="s">
        <v>43</v>
      </c>
      <c r="M1" s="74" t="s">
        <v>204</v>
      </c>
      <c r="N1" s="74" t="s">
        <v>45</v>
      </c>
      <c r="O1" s="74" t="s">
        <v>46</v>
      </c>
      <c r="P1" s="74" t="s">
        <v>47</v>
      </c>
      <c r="Q1" s="74"/>
    </row>
    <row r="2" spans="1:17" x14ac:dyDescent="0.25">
      <c r="A2" s="63" t="s">
        <v>124</v>
      </c>
      <c r="B2" s="64" t="s">
        <v>125</v>
      </c>
      <c r="C2" s="65">
        <v>385</v>
      </c>
      <c r="D2" s="66">
        <v>545</v>
      </c>
      <c r="E2" s="65">
        <v>1</v>
      </c>
    </row>
    <row r="3" spans="1:17" x14ac:dyDescent="0.25">
      <c r="A3" s="63" t="s">
        <v>124</v>
      </c>
      <c r="B3" s="64" t="s">
        <v>125</v>
      </c>
      <c r="C3" s="65">
        <v>225</v>
      </c>
      <c r="D3" s="66">
        <v>116</v>
      </c>
      <c r="E3" s="65">
        <v>1</v>
      </c>
    </row>
    <row r="4" spans="1:17" x14ac:dyDescent="0.25">
      <c r="A4" s="63" t="s">
        <v>124</v>
      </c>
      <c r="B4" s="64" t="s">
        <v>125</v>
      </c>
      <c r="C4" s="65">
        <v>370</v>
      </c>
      <c r="D4" s="66">
        <v>584</v>
      </c>
      <c r="E4" s="65">
        <v>1</v>
      </c>
      <c r="L4" s="106" t="s">
        <v>250</v>
      </c>
    </row>
    <row r="5" spans="1:17" x14ac:dyDescent="0.25">
      <c r="A5" s="63" t="s">
        <v>124</v>
      </c>
      <c r="B5" s="64" t="s">
        <v>125</v>
      </c>
      <c r="C5" s="65">
        <v>290</v>
      </c>
      <c r="D5" s="66">
        <v>305</v>
      </c>
      <c r="E5" s="65">
        <v>1</v>
      </c>
    </row>
    <row r="6" spans="1:17" x14ac:dyDescent="0.25">
      <c r="A6" s="63" t="s">
        <v>124</v>
      </c>
      <c r="B6" s="64" t="s">
        <v>125</v>
      </c>
      <c r="C6" s="65">
        <v>204</v>
      </c>
      <c r="D6" s="66">
        <v>126</v>
      </c>
      <c r="E6" s="65">
        <v>1</v>
      </c>
    </row>
    <row r="7" spans="1:17" x14ac:dyDescent="0.25">
      <c r="A7" s="63" t="s">
        <v>124</v>
      </c>
      <c r="B7" s="64" t="s">
        <v>125</v>
      </c>
      <c r="C7" s="65">
        <v>200</v>
      </c>
      <c r="D7" s="66">
        <v>106</v>
      </c>
      <c r="E7" s="65">
        <v>1</v>
      </c>
    </row>
    <row r="8" spans="1:17" x14ac:dyDescent="0.25">
      <c r="A8" s="63" t="s">
        <v>114</v>
      </c>
      <c r="B8" s="64" t="s">
        <v>115</v>
      </c>
      <c r="C8" s="65">
        <v>190</v>
      </c>
      <c r="D8" s="66">
        <v>98</v>
      </c>
      <c r="E8" s="65">
        <v>1</v>
      </c>
    </row>
    <row r="9" spans="1:17" x14ac:dyDescent="0.25">
      <c r="A9" s="63" t="s">
        <v>114</v>
      </c>
      <c r="B9" s="64" t="s">
        <v>115</v>
      </c>
      <c r="C9" s="65">
        <v>330</v>
      </c>
      <c r="D9" s="66">
        <v>435</v>
      </c>
      <c r="E9" s="65">
        <v>1</v>
      </c>
    </row>
    <row r="10" spans="1:17" x14ac:dyDescent="0.25">
      <c r="A10" s="63" t="s">
        <v>114</v>
      </c>
      <c r="B10" s="64" t="s">
        <v>115</v>
      </c>
      <c r="C10" s="65">
        <v>310</v>
      </c>
      <c r="D10" s="66">
        <v>227</v>
      </c>
      <c r="E10" s="65">
        <v>1</v>
      </c>
    </row>
    <row r="11" spans="1:17" x14ac:dyDescent="0.25">
      <c r="A11" s="63" t="s">
        <v>114</v>
      </c>
      <c r="B11" s="64" t="s">
        <v>115</v>
      </c>
      <c r="C11" s="65">
        <v>164</v>
      </c>
      <c r="D11" s="66">
        <v>48</v>
      </c>
      <c r="E11" s="65">
        <v>1</v>
      </c>
    </row>
    <row r="12" spans="1:17" x14ac:dyDescent="0.25">
      <c r="A12" s="63" t="s">
        <v>114</v>
      </c>
      <c r="B12" s="64" t="s">
        <v>115</v>
      </c>
      <c r="C12" s="65">
        <v>199</v>
      </c>
      <c r="D12" s="66">
        <v>105</v>
      </c>
      <c r="E12" s="65">
        <v>1</v>
      </c>
    </row>
    <row r="13" spans="1:17" x14ac:dyDescent="0.25">
      <c r="A13" s="63" t="s">
        <v>114</v>
      </c>
      <c r="B13" s="64" t="s">
        <v>115</v>
      </c>
      <c r="C13" s="65">
        <v>45</v>
      </c>
      <c r="D13" s="66">
        <v>2</v>
      </c>
      <c r="E13" s="65">
        <v>1</v>
      </c>
    </row>
    <row r="14" spans="1:17" x14ac:dyDescent="0.25">
      <c r="A14" s="63" t="s">
        <v>105</v>
      </c>
      <c r="B14" s="64" t="s">
        <v>176</v>
      </c>
      <c r="C14" s="65">
        <v>215</v>
      </c>
      <c r="D14" s="66">
        <v>136</v>
      </c>
      <c r="E14" s="32">
        <v>1</v>
      </c>
    </row>
    <row r="15" spans="1:17" x14ac:dyDescent="0.25">
      <c r="A15" s="63" t="s">
        <v>105</v>
      </c>
      <c r="B15" s="64" t="s">
        <v>176</v>
      </c>
      <c r="C15" s="65">
        <v>300</v>
      </c>
      <c r="D15" s="66">
        <v>245</v>
      </c>
      <c r="E15" s="32">
        <v>1</v>
      </c>
    </row>
    <row r="16" spans="1:17" x14ac:dyDescent="0.25">
      <c r="A16" s="63" t="s">
        <v>105</v>
      </c>
      <c r="B16" s="64" t="s">
        <v>176</v>
      </c>
      <c r="C16" s="65">
        <v>280</v>
      </c>
      <c r="D16" s="66">
        <v>235</v>
      </c>
      <c r="E16" s="32">
        <v>1</v>
      </c>
    </row>
    <row r="17" spans="1:13" x14ac:dyDescent="0.25">
      <c r="A17" s="63" t="s">
        <v>105</v>
      </c>
      <c r="B17" s="64" t="s">
        <v>176</v>
      </c>
      <c r="C17" s="65">
        <v>220</v>
      </c>
      <c r="D17" s="66">
        <v>180</v>
      </c>
      <c r="E17" s="32">
        <v>1</v>
      </c>
    </row>
    <row r="18" spans="1:13" x14ac:dyDescent="0.25">
      <c r="A18" s="63" t="s">
        <v>105</v>
      </c>
      <c r="B18" s="64" t="s">
        <v>176</v>
      </c>
      <c r="C18" s="65">
        <v>75</v>
      </c>
      <c r="D18" s="66">
        <v>8</v>
      </c>
      <c r="E18" s="32">
        <v>1</v>
      </c>
    </row>
    <row r="19" spans="1:13" x14ac:dyDescent="0.25">
      <c r="A19" s="63" t="s">
        <v>131</v>
      </c>
      <c r="B19" s="64" t="s">
        <v>132</v>
      </c>
      <c r="C19" s="65">
        <v>265</v>
      </c>
      <c r="D19" s="66">
        <v>185</v>
      </c>
      <c r="E19" s="65">
        <v>1</v>
      </c>
      <c r="M19" s="121" t="s">
        <v>258</v>
      </c>
    </row>
    <row r="20" spans="1:13" x14ac:dyDescent="0.25">
      <c r="A20" s="63" t="s">
        <v>131</v>
      </c>
      <c r="B20" s="64" t="s">
        <v>132</v>
      </c>
      <c r="C20" s="65">
        <v>294</v>
      </c>
      <c r="D20" s="66">
        <v>162</v>
      </c>
      <c r="E20" s="65">
        <v>1</v>
      </c>
    </row>
    <row r="21" spans="1:13" x14ac:dyDescent="0.25">
      <c r="A21" s="63" t="s">
        <v>131</v>
      </c>
      <c r="B21" s="64" t="s">
        <v>132</v>
      </c>
      <c r="C21" s="65">
        <v>290</v>
      </c>
      <c r="D21" s="66">
        <v>264</v>
      </c>
      <c r="E21" s="65">
        <v>1</v>
      </c>
    </row>
    <row r="22" spans="1:13" x14ac:dyDescent="0.25">
      <c r="A22" s="63" t="s">
        <v>131</v>
      </c>
      <c r="B22" s="64" t="s">
        <v>132</v>
      </c>
      <c r="C22" s="65">
        <v>360</v>
      </c>
      <c r="D22" s="66">
        <v>558</v>
      </c>
      <c r="E22" s="65">
        <v>1</v>
      </c>
    </row>
    <row r="23" spans="1:13" x14ac:dyDescent="0.25">
      <c r="A23" s="63" t="s">
        <v>131</v>
      </c>
      <c r="B23" s="64" t="s">
        <v>132</v>
      </c>
      <c r="C23" s="65">
        <v>305</v>
      </c>
      <c r="D23" s="66">
        <v>345</v>
      </c>
      <c r="E23" s="65">
        <v>1</v>
      </c>
    </row>
    <row r="24" spans="1:13" x14ac:dyDescent="0.25">
      <c r="A24" s="63" t="s">
        <v>131</v>
      </c>
      <c r="B24" s="64" t="s">
        <v>132</v>
      </c>
      <c r="C24" s="65">
        <v>295</v>
      </c>
      <c r="D24" s="66">
        <v>270</v>
      </c>
      <c r="E24" s="65">
        <v>1</v>
      </c>
    </row>
    <row r="25" spans="1:13" x14ac:dyDescent="0.25">
      <c r="A25" s="69" t="s">
        <v>131</v>
      </c>
      <c r="B25" s="70" t="s">
        <v>132</v>
      </c>
      <c r="C25" s="71">
        <v>320</v>
      </c>
      <c r="D25" s="72">
        <v>365</v>
      </c>
      <c r="E25" s="71">
        <v>1</v>
      </c>
    </row>
    <row r="26" spans="1:13" x14ac:dyDescent="0.25">
      <c r="A26" s="69" t="s">
        <v>133</v>
      </c>
      <c r="B26" s="70" t="s">
        <v>168</v>
      </c>
      <c r="C26" s="71">
        <v>0</v>
      </c>
      <c r="D26" s="72">
        <v>0</v>
      </c>
      <c r="E26" s="71">
        <v>0</v>
      </c>
    </row>
    <row r="27" spans="1:13" x14ac:dyDescent="0.25">
      <c r="A27" s="69" t="s">
        <v>134</v>
      </c>
      <c r="B27" s="70" t="s">
        <v>169</v>
      </c>
      <c r="C27" s="71">
        <v>116</v>
      </c>
      <c r="D27" s="72">
        <v>16</v>
      </c>
      <c r="E27" s="71">
        <v>1</v>
      </c>
    </row>
    <row r="28" spans="1:13" x14ac:dyDescent="0.25">
      <c r="A28" s="63" t="s">
        <v>106</v>
      </c>
      <c r="B28" s="64" t="s">
        <v>107</v>
      </c>
      <c r="C28" s="65">
        <v>87</v>
      </c>
      <c r="D28" s="73">
        <v>9</v>
      </c>
      <c r="E28" s="65">
        <v>1</v>
      </c>
    </row>
    <row r="29" spans="1:13" x14ac:dyDescent="0.25">
      <c r="A29" s="63" t="s">
        <v>106</v>
      </c>
      <c r="B29" s="64" t="s">
        <v>107</v>
      </c>
      <c r="C29" s="65">
        <v>90</v>
      </c>
      <c r="D29" s="73">
        <v>10</v>
      </c>
      <c r="E29" s="65">
        <v>1</v>
      </c>
    </row>
    <row r="30" spans="1:13" x14ac:dyDescent="0.25">
      <c r="A30" s="63" t="s">
        <v>106</v>
      </c>
      <c r="B30" s="64" t="s">
        <v>107</v>
      </c>
      <c r="C30" s="65">
        <v>65</v>
      </c>
      <c r="D30" s="73">
        <v>8</v>
      </c>
      <c r="E30" s="65">
        <v>1</v>
      </c>
    </row>
    <row r="31" spans="1:13" x14ac:dyDescent="0.25">
      <c r="A31" s="63" t="s">
        <v>106</v>
      </c>
      <c r="B31" s="64" t="s">
        <v>107</v>
      </c>
      <c r="C31" s="65">
        <v>105</v>
      </c>
      <c r="D31" s="73">
        <f t="shared" ref="D31:D37" si="0">EXP(0.0417*C31)*0.2156</f>
        <v>17.187279737169291</v>
      </c>
      <c r="E31" s="65">
        <v>1</v>
      </c>
    </row>
    <row r="32" spans="1:13" x14ac:dyDescent="0.25">
      <c r="A32" s="63" t="s">
        <v>106</v>
      </c>
      <c r="B32" s="64" t="s">
        <v>107</v>
      </c>
      <c r="C32" s="65">
        <v>45</v>
      </c>
      <c r="D32" s="73">
        <v>3</v>
      </c>
      <c r="E32" s="65">
        <v>1</v>
      </c>
    </row>
    <row r="33" spans="1:6" x14ac:dyDescent="0.25">
      <c r="A33" s="63" t="s">
        <v>106</v>
      </c>
      <c r="B33" s="64" t="s">
        <v>107</v>
      </c>
      <c r="C33" s="65">
        <v>42</v>
      </c>
      <c r="D33" s="73">
        <f t="shared" si="0"/>
        <v>1.2424305226646599</v>
      </c>
      <c r="E33" s="65">
        <v>1</v>
      </c>
    </row>
    <row r="34" spans="1:6" x14ac:dyDescent="0.25">
      <c r="A34" s="63" t="s">
        <v>106</v>
      </c>
      <c r="B34" s="64" t="s">
        <v>107</v>
      </c>
      <c r="C34" s="65">
        <v>35</v>
      </c>
      <c r="D34" s="73">
        <f t="shared" si="0"/>
        <v>0.92790080790034168</v>
      </c>
      <c r="E34" s="65">
        <v>1</v>
      </c>
    </row>
    <row r="35" spans="1:6" x14ac:dyDescent="0.25">
      <c r="A35" s="63" t="s">
        <v>106</v>
      </c>
      <c r="B35" s="64" t="s">
        <v>107</v>
      </c>
      <c r="C35" s="65">
        <v>80</v>
      </c>
      <c r="D35" s="73">
        <v>8</v>
      </c>
      <c r="E35" s="65">
        <v>1</v>
      </c>
    </row>
    <row r="36" spans="1:6" x14ac:dyDescent="0.25">
      <c r="A36" s="63" t="s">
        <v>106</v>
      </c>
      <c r="B36" s="64" t="s">
        <v>107</v>
      </c>
      <c r="C36" s="65">
        <v>75</v>
      </c>
      <c r="D36" s="73">
        <v>7</v>
      </c>
      <c r="E36" s="65">
        <v>1</v>
      </c>
    </row>
    <row r="37" spans="1:6" x14ac:dyDescent="0.25">
      <c r="A37" s="63" t="s">
        <v>106</v>
      </c>
      <c r="B37" s="64" t="s">
        <v>107</v>
      </c>
      <c r="C37" s="65">
        <v>80</v>
      </c>
      <c r="D37" s="73">
        <f t="shared" si="0"/>
        <v>6.0597561503334747</v>
      </c>
      <c r="E37" s="32">
        <v>1</v>
      </c>
    </row>
    <row r="38" spans="1:6" x14ac:dyDescent="0.25">
      <c r="A38" s="63" t="s">
        <v>106</v>
      </c>
      <c r="B38" s="64" t="s">
        <v>107</v>
      </c>
      <c r="C38" s="65" t="s">
        <v>116</v>
      </c>
      <c r="D38" s="79">
        <v>2</v>
      </c>
      <c r="E38" s="65">
        <v>8</v>
      </c>
    </row>
    <row r="39" spans="1:6" x14ac:dyDescent="0.25">
      <c r="A39" s="63" t="s">
        <v>106</v>
      </c>
      <c r="B39" s="64" t="s">
        <v>107</v>
      </c>
      <c r="C39" s="65" t="s">
        <v>117</v>
      </c>
      <c r="D39" s="79">
        <v>3.5</v>
      </c>
      <c r="E39" s="65">
        <v>8</v>
      </c>
    </row>
    <row r="40" spans="1:6" x14ac:dyDescent="0.25">
      <c r="A40" s="63" t="s">
        <v>106</v>
      </c>
      <c r="B40" s="64" t="s">
        <v>107</v>
      </c>
      <c r="C40" s="65" t="s">
        <v>166</v>
      </c>
      <c r="D40" s="79">
        <v>5</v>
      </c>
      <c r="E40" s="65">
        <v>8</v>
      </c>
    </row>
    <row r="41" spans="1:6" x14ac:dyDescent="0.25">
      <c r="A41" s="63" t="s">
        <v>106</v>
      </c>
      <c r="B41" s="64" t="s">
        <v>107</v>
      </c>
      <c r="C41" s="65" t="s">
        <v>118</v>
      </c>
      <c r="D41" s="79">
        <v>7.4</v>
      </c>
      <c r="E41" s="65">
        <v>15</v>
      </c>
    </row>
    <row r="42" spans="1:6" x14ac:dyDescent="0.25">
      <c r="A42" s="63" t="s">
        <v>106</v>
      </c>
      <c r="B42" s="64" t="s">
        <v>107</v>
      </c>
      <c r="C42" s="65" t="s">
        <v>119</v>
      </c>
      <c r="D42" s="79">
        <v>11</v>
      </c>
      <c r="E42" s="65">
        <v>16</v>
      </c>
    </row>
    <row r="43" spans="1:6" x14ac:dyDescent="0.25">
      <c r="A43" s="63" t="s">
        <v>106</v>
      </c>
      <c r="B43" s="64" t="s">
        <v>107</v>
      </c>
      <c r="C43" s="65" t="s">
        <v>120</v>
      </c>
      <c r="D43" s="79">
        <v>17</v>
      </c>
      <c r="E43" s="65">
        <v>19</v>
      </c>
    </row>
    <row r="44" spans="1:6" x14ac:dyDescent="0.25">
      <c r="A44" s="63" t="s">
        <v>106</v>
      </c>
      <c r="B44" s="64" t="s">
        <v>107</v>
      </c>
      <c r="C44" s="65" t="s">
        <v>121</v>
      </c>
      <c r="D44" s="79">
        <v>26</v>
      </c>
      <c r="E44" s="65">
        <v>8</v>
      </c>
    </row>
    <row r="45" spans="1:6" x14ac:dyDescent="0.25">
      <c r="A45" s="63"/>
      <c r="B45" s="64"/>
      <c r="C45" s="65"/>
      <c r="D45" s="66"/>
      <c r="E45" s="35">
        <v>92</v>
      </c>
      <c r="F45" s="76" t="s">
        <v>205</v>
      </c>
    </row>
    <row r="47" spans="1:6" x14ac:dyDescent="0.25">
      <c r="A47" s="76" t="s">
        <v>109</v>
      </c>
    </row>
    <row r="48" spans="1:6" x14ac:dyDescent="0.25">
      <c r="A48" s="76" t="s">
        <v>131</v>
      </c>
      <c r="B48" s="76" t="s">
        <v>132</v>
      </c>
      <c r="C48" s="77">
        <v>275</v>
      </c>
      <c r="D48" s="80">
        <v>203</v>
      </c>
      <c r="E48" s="76">
        <v>1</v>
      </c>
    </row>
    <row r="49" spans="1:5" x14ac:dyDescent="0.25">
      <c r="A49" s="76" t="s">
        <v>131</v>
      </c>
      <c r="B49" s="76" t="s">
        <v>132</v>
      </c>
      <c r="C49" s="77">
        <v>295</v>
      </c>
      <c r="D49" s="80">
        <v>265</v>
      </c>
      <c r="E49" s="76">
        <v>1</v>
      </c>
    </row>
    <row r="50" spans="1:5" x14ac:dyDescent="0.25">
      <c r="A50" s="76" t="s">
        <v>131</v>
      </c>
      <c r="B50" s="76" t="s">
        <v>132</v>
      </c>
      <c r="C50" s="77">
        <v>290</v>
      </c>
      <c r="D50" s="80">
        <v>262</v>
      </c>
      <c r="E50" s="76">
        <v>1</v>
      </c>
    </row>
    <row r="51" spans="1:5" x14ac:dyDescent="0.25">
      <c r="A51" s="76" t="s">
        <v>131</v>
      </c>
      <c r="B51" s="76" t="s">
        <v>132</v>
      </c>
      <c r="C51" s="77">
        <v>275</v>
      </c>
      <c r="D51" s="80">
        <v>204</v>
      </c>
      <c r="E51" s="76">
        <v>1</v>
      </c>
    </row>
    <row r="52" spans="1:5" x14ac:dyDescent="0.25">
      <c r="A52" s="76" t="s">
        <v>105</v>
      </c>
      <c r="B52" s="76" t="s">
        <v>176</v>
      </c>
      <c r="C52" s="77">
        <v>140</v>
      </c>
      <c r="D52" s="80">
        <v>42</v>
      </c>
      <c r="E52" s="76">
        <v>1</v>
      </c>
    </row>
    <row r="53" spans="1:5" x14ac:dyDescent="0.25">
      <c r="A53" s="76" t="s">
        <v>105</v>
      </c>
      <c r="B53" s="76" t="s">
        <v>176</v>
      </c>
      <c r="C53" s="77">
        <v>230</v>
      </c>
      <c r="D53" s="80">
        <v>129</v>
      </c>
      <c r="E53" s="76">
        <v>1</v>
      </c>
    </row>
    <row r="54" spans="1:5" x14ac:dyDescent="0.25">
      <c r="A54" s="76" t="s">
        <v>105</v>
      </c>
      <c r="B54" s="76" t="s">
        <v>176</v>
      </c>
      <c r="C54" s="77">
        <v>180</v>
      </c>
      <c r="D54" s="80">
        <v>64</v>
      </c>
      <c r="E54" s="76">
        <v>1</v>
      </c>
    </row>
    <row r="55" spans="1:5" x14ac:dyDescent="0.25">
      <c r="A55" s="76" t="s">
        <v>124</v>
      </c>
      <c r="B55" s="76" t="s">
        <v>125</v>
      </c>
      <c r="C55" s="77">
        <v>405</v>
      </c>
      <c r="D55" s="80">
        <v>618</v>
      </c>
      <c r="E55" s="76">
        <v>1</v>
      </c>
    </row>
    <row r="56" spans="1:5" x14ac:dyDescent="0.25">
      <c r="A56" s="76" t="s">
        <v>106</v>
      </c>
      <c r="B56" s="76" t="s">
        <v>107</v>
      </c>
      <c r="C56" s="77">
        <v>95</v>
      </c>
      <c r="D56" s="80">
        <v>11</v>
      </c>
      <c r="E56" s="76">
        <v>1</v>
      </c>
    </row>
    <row r="57" spans="1:5" x14ac:dyDescent="0.25">
      <c r="A57" s="76" t="s">
        <v>106</v>
      </c>
      <c r="B57" s="76" t="s">
        <v>107</v>
      </c>
      <c r="C57" s="77">
        <v>104</v>
      </c>
      <c r="D57" s="80">
        <v>18</v>
      </c>
      <c r="E57" s="76">
        <v>1</v>
      </c>
    </row>
    <row r="59" spans="1:5" x14ac:dyDescent="0.25">
      <c r="A59" s="76" t="s">
        <v>197</v>
      </c>
    </row>
    <row r="60" spans="1:5" x14ac:dyDescent="0.25">
      <c r="A60" s="76" t="s">
        <v>131</v>
      </c>
      <c r="B60" s="76" t="s">
        <v>132</v>
      </c>
      <c r="C60" s="77">
        <v>274</v>
      </c>
      <c r="D60" s="80">
        <v>215</v>
      </c>
      <c r="E60" s="76">
        <v>1</v>
      </c>
    </row>
  </sheetData>
  <printOptions gridLines="1"/>
  <pageMargins left="0.7" right="0.7" top="0.75" bottom="0.75" header="0.3" footer="0.3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C29" sqref="C29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3"/>
      <c r="F2" s="3"/>
      <c r="G2" s="2"/>
      <c r="H2" s="109"/>
      <c r="I2" s="109"/>
      <c r="J2" s="110"/>
      <c r="K2" s="110"/>
      <c r="L2" s="110"/>
      <c r="M2" s="110"/>
    </row>
    <row r="3" spans="1:13" s="57" customFormat="1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s="57" customFormat="1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7" customFormat="1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7" customFormat="1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t="s">
        <v>0</v>
      </c>
      <c r="C13" s="13" t="s">
        <v>93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t="s">
        <v>1</v>
      </c>
      <c r="C14" s="13" t="s">
        <v>212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t="s">
        <v>2</v>
      </c>
      <c r="C15" s="14">
        <v>42563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t="s">
        <v>3</v>
      </c>
      <c r="C16" s="13" t="s">
        <v>237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4" x14ac:dyDescent="0.2">
      <c r="A17" s="7">
        <v>7</v>
      </c>
      <c r="B1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4" x14ac:dyDescent="0.2">
      <c r="A18" s="7">
        <v>8</v>
      </c>
      <c r="B18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4" x14ac:dyDescent="0.2">
      <c r="A19" s="7">
        <v>9</v>
      </c>
      <c r="B19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4" x14ac:dyDescent="0.2">
      <c r="A20" s="7">
        <v>10</v>
      </c>
      <c r="B20" t="s">
        <v>6</v>
      </c>
      <c r="C20" s="13" t="s">
        <v>207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4" x14ac:dyDescent="0.2">
      <c r="A21" s="7">
        <v>11</v>
      </c>
      <c r="B21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4" x14ac:dyDescent="0.2">
      <c r="A22" s="7">
        <v>12</v>
      </c>
      <c r="B22" t="s">
        <v>8</v>
      </c>
      <c r="C22" s="13" t="s">
        <v>193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4" x14ac:dyDescent="0.2">
      <c r="A23" s="7">
        <v>13</v>
      </c>
      <c r="B23" t="s">
        <v>9</v>
      </c>
      <c r="C23" s="13">
        <v>250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4" x14ac:dyDescent="0.2">
      <c r="A24" s="7">
        <v>14</v>
      </c>
      <c r="B24" t="s">
        <v>10</v>
      </c>
      <c r="C24" s="13" t="s">
        <v>165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</row>
    <row r="25" spans="1:14" x14ac:dyDescent="0.2">
      <c r="A25" s="7">
        <v>15</v>
      </c>
      <c r="B25" t="s">
        <v>11</v>
      </c>
      <c r="C25" s="13" t="s">
        <v>209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  <c r="N25" t="s">
        <v>111</v>
      </c>
    </row>
    <row r="26" spans="1:14" x14ac:dyDescent="0.2">
      <c r="A26" s="7">
        <v>16</v>
      </c>
      <c r="B26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4" x14ac:dyDescent="0.2">
      <c r="A27" s="7">
        <v>17</v>
      </c>
      <c r="B27" t="s">
        <v>13</v>
      </c>
      <c r="C27" s="18">
        <v>1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4" x14ac:dyDescent="0.2">
      <c r="A28" s="7">
        <v>18</v>
      </c>
      <c r="B28" t="s">
        <v>14</v>
      </c>
      <c r="C28" s="13">
        <v>90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4" x14ac:dyDescent="0.2">
      <c r="A29" s="7">
        <v>19</v>
      </c>
      <c r="B29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4" x14ac:dyDescent="0.2">
      <c r="A30" s="7">
        <v>20</v>
      </c>
      <c r="B30" t="s">
        <v>15</v>
      </c>
      <c r="C30" s="13">
        <v>8.6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4" x14ac:dyDescent="0.2">
      <c r="A31" s="7">
        <v>21</v>
      </c>
      <c r="B31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4" x14ac:dyDescent="0.2">
      <c r="A32" s="7">
        <v>22</v>
      </c>
      <c r="B32" t="s">
        <v>16</v>
      </c>
      <c r="C32" s="13" t="s">
        <v>156</v>
      </c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7">
        <v>23</v>
      </c>
      <c r="B33" t="s">
        <v>17</v>
      </c>
      <c r="C33" s="13"/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t="s">
        <v>28</v>
      </c>
      <c r="C34" s="19">
        <v>0.53125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t="s">
        <v>29</v>
      </c>
      <c r="C35" s="19">
        <v>4.5138888888888888E-2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t="s">
        <v>20</v>
      </c>
      <c r="C40" s="13">
        <v>276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t="s">
        <v>21</v>
      </c>
      <c r="C42" s="13">
        <v>15.5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t="s">
        <v>23</v>
      </c>
      <c r="C45" s="13" t="s">
        <v>208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t="s">
        <v>52</v>
      </c>
      <c r="C47" s="13"/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L6" sqref="L6"/>
    </sheetView>
  </sheetViews>
  <sheetFormatPr defaultRowHeight="12.75" x14ac:dyDescent="0.2"/>
  <cols>
    <col min="1" max="1" width="9.140625" style="27"/>
    <col min="2" max="2" width="9.140625" style="23"/>
    <col min="3" max="4" width="8.85546875" style="45"/>
    <col min="5" max="5" width="9.140625" style="27"/>
  </cols>
  <sheetData>
    <row r="1" spans="1:16" x14ac:dyDescent="0.2">
      <c r="A1" s="27" t="s">
        <v>33</v>
      </c>
      <c r="C1" s="45" t="s">
        <v>34</v>
      </c>
      <c r="D1" s="45" t="s">
        <v>35</v>
      </c>
      <c r="E1" s="27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</row>
    <row r="2" spans="1:16" x14ac:dyDescent="0.2">
      <c r="A2" s="29" t="s">
        <v>114</v>
      </c>
      <c r="B2" s="30" t="s">
        <v>115</v>
      </c>
      <c r="C2" s="43">
        <v>285</v>
      </c>
      <c r="D2" s="36">
        <v>250</v>
      </c>
      <c r="E2" s="31">
        <v>1</v>
      </c>
    </row>
    <row r="3" spans="1:16" x14ac:dyDescent="0.2">
      <c r="A3" s="29" t="s">
        <v>114</v>
      </c>
      <c r="B3" s="30" t="s">
        <v>115</v>
      </c>
      <c r="C3" s="43">
        <v>350</v>
      </c>
      <c r="D3" s="36">
        <v>480</v>
      </c>
      <c r="E3" s="31">
        <v>1</v>
      </c>
    </row>
    <row r="4" spans="1:16" x14ac:dyDescent="0.2">
      <c r="A4" s="29" t="s">
        <v>114</v>
      </c>
      <c r="B4" s="30" t="s">
        <v>115</v>
      </c>
      <c r="C4" s="43">
        <v>295</v>
      </c>
      <c r="D4" s="36">
        <v>297</v>
      </c>
      <c r="E4" s="31">
        <v>1</v>
      </c>
    </row>
    <row r="5" spans="1:16" ht="15" x14ac:dyDescent="0.25">
      <c r="A5" s="29" t="s">
        <v>124</v>
      </c>
      <c r="B5" s="30" t="s">
        <v>125</v>
      </c>
      <c r="C5" s="43">
        <v>425</v>
      </c>
      <c r="D5" s="36">
        <v>730</v>
      </c>
      <c r="E5" s="32">
        <v>1</v>
      </c>
      <c r="L5" t="s">
        <v>250</v>
      </c>
    </row>
    <row r="6" spans="1:16" x14ac:dyDescent="0.2">
      <c r="A6" s="29" t="s">
        <v>105</v>
      </c>
      <c r="B6" s="30" t="s">
        <v>176</v>
      </c>
      <c r="C6" s="43">
        <v>242</v>
      </c>
      <c r="D6" s="36">
        <v>170</v>
      </c>
      <c r="E6" s="39">
        <v>1</v>
      </c>
    </row>
    <row r="7" spans="1:16" x14ac:dyDescent="0.2">
      <c r="A7" s="29" t="s">
        <v>131</v>
      </c>
      <c r="B7" s="30" t="s">
        <v>132</v>
      </c>
      <c r="C7" s="43">
        <v>310</v>
      </c>
      <c r="D7" s="36">
        <v>265</v>
      </c>
      <c r="E7" s="39">
        <v>1</v>
      </c>
    </row>
    <row r="8" spans="1:16" x14ac:dyDescent="0.2">
      <c r="A8" s="29" t="s">
        <v>131</v>
      </c>
      <c r="B8" s="30" t="s">
        <v>132</v>
      </c>
      <c r="C8" s="43">
        <v>275</v>
      </c>
      <c r="D8" s="36">
        <v>175</v>
      </c>
      <c r="E8" s="39">
        <v>1</v>
      </c>
    </row>
    <row r="9" spans="1:16" x14ac:dyDescent="0.2">
      <c r="A9" s="29" t="s">
        <v>131</v>
      </c>
      <c r="B9" s="30" t="s">
        <v>132</v>
      </c>
      <c r="C9" s="43">
        <v>275</v>
      </c>
      <c r="D9" s="36">
        <v>186</v>
      </c>
      <c r="E9" s="39">
        <v>1</v>
      </c>
    </row>
    <row r="10" spans="1:16" x14ac:dyDescent="0.2">
      <c r="A10" s="27" t="s">
        <v>106</v>
      </c>
      <c r="B10" s="23" t="s">
        <v>107</v>
      </c>
      <c r="C10" s="45" t="s">
        <v>116</v>
      </c>
      <c r="D10" s="45">
        <v>2</v>
      </c>
      <c r="E10" s="27">
        <v>2</v>
      </c>
    </row>
    <row r="11" spans="1:16" x14ac:dyDescent="0.2">
      <c r="A11" s="27" t="s">
        <v>106</v>
      </c>
      <c r="B11" s="23" t="s">
        <v>107</v>
      </c>
      <c r="C11" s="45" t="s">
        <v>117</v>
      </c>
      <c r="D11" s="45">
        <v>3.5</v>
      </c>
      <c r="E11" s="27">
        <v>6</v>
      </c>
    </row>
    <row r="12" spans="1:16" x14ac:dyDescent="0.2">
      <c r="A12" s="27" t="s">
        <v>106</v>
      </c>
      <c r="B12" s="23" t="s">
        <v>107</v>
      </c>
      <c r="C12" s="45" t="s">
        <v>166</v>
      </c>
      <c r="D12" s="45">
        <v>5</v>
      </c>
      <c r="E12" s="39">
        <v>12</v>
      </c>
    </row>
    <row r="13" spans="1:16" x14ac:dyDescent="0.2">
      <c r="A13" s="27" t="s">
        <v>106</v>
      </c>
      <c r="B13" s="23" t="s">
        <v>107</v>
      </c>
      <c r="C13" s="45" t="s">
        <v>118</v>
      </c>
      <c r="D13" s="45">
        <v>7.4</v>
      </c>
      <c r="E13" s="27">
        <v>16</v>
      </c>
    </row>
    <row r="14" spans="1:16" x14ac:dyDescent="0.2">
      <c r="A14" s="27" t="s">
        <v>106</v>
      </c>
      <c r="B14" s="23" t="s">
        <v>107</v>
      </c>
      <c r="C14" s="45" t="s">
        <v>119</v>
      </c>
      <c r="D14" s="45">
        <v>11</v>
      </c>
      <c r="E14" s="27">
        <v>19</v>
      </c>
    </row>
    <row r="15" spans="1:16" x14ac:dyDescent="0.2">
      <c r="A15" s="27" t="s">
        <v>106</v>
      </c>
      <c r="B15" s="23" t="s">
        <v>107</v>
      </c>
      <c r="C15" s="45" t="s">
        <v>120</v>
      </c>
      <c r="D15" s="45">
        <v>17</v>
      </c>
      <c r="E15" s="27">
        <v>7</v>
      </c>
    </row>
    <row r="16" spans="1:16" x14ac:dyDescent="0.2">
      <c r="A16" s="27" t="s">
        <v>106</v>
      </c>
      <c r="B16" s="23" t="s">
        <v>107</v>
      </c>
      <c r="C16" s="45" t="s">
        <v>121</v>
      </c>
      <c r="D16" s="45">
        <v>26</v>
      </c>
      <c r="E16" s="27">
        <v>3</v>
      </c>
    </row>
    <row r="17" spans="1:6" x14ac:dyDescent="0.2">
      <c r="A17" s="27" t="s">
        <v>106</v>
      </c>
      <c r="B17" s="23" t="s">
        <v>107</v>
      </c>
      <c r="E17" s="27">
        <v>65</v>
      </c>
      <c r="F17" t="s">
        <v>102</v>
      </c>
    </row>
    <row r="19" spans="1:6" x14ac:dyDescent="0.2">
      <c r="A19" s="27" t="s">
        <v>130</v>
      </c>
    </row>
    <row r="20" spans="1:6" ht="15" x14ac:dyDescent="0.25">
      <c r="A20" s="81" t="s">
        <v>131</v>
      </c>
      <c r="B20" s="82" t="s">
        <v>132</v>
      </c>
      <c r="C20" s="83">
        <v>420</v>
      </c>
      <c r="D20" s="84">
        <v>622</v>
      </c>
      <c r="E20" s="83">
        <v>1</v>
      </c>
    </row>
    <row r="21" spans="1:6" ht="15" x14ac:dyDescent="0.25">
      <c r="A21" s="81" t="s">
        <v>131</v>
      </c>
      <c r="B21" s="82" t="s">
        <v>132</v>
      </c>
      <c r="C21" s="83">
        <v>324</v>
      </c>
      <c r="D21" s="84">
        <v>390</v>
      </c>
      <c r="E21" s="85">
        <v>1</v>
      </c>
    </row>
    <row r="22" spans="1:6" ht="15" x14ac:dyDescent="0.25">
      <c r="A22" s="81" t="s">
        <v>105</v>
      </c>
      <c r="B22" s="82" t="s">
        <v>176</v>
      </c>
      <c r="C22" s="83">
        <v>210</v>
      </c>
      <c r="D22" s="84">
        <v>116</v>
      </c>
      <c r="E22" s="85">
        <v>1</v>
      </c>
    </row>
    <row r="23" spans="1:6" ht="15" x14ac:dyDescent="0.25">
      <c r="A23" s="81" t="s">
        <v>133</v>
      </c>
      <c r="B23" s="82" t="s">
        <v>168</v>
      </c>
      <c r="C23" s="83">
        <v>420</v>
      </c>
      <c r="D23" s="84">
        <v>762</v>
      </c>
      <c r="E23" s="83">
        <v>1</v>
      </c>
    </row>
    <row r="24" spans="1:6" ht="15" x14ac:dyDescent="0.25">
      <c r="A24" s="81" t="s">
        <v>133</v>
      </c>
      <c r="B24" s="82" t="s">
        <v>168</v>
      </c>
      <c r="C24" s="83">
        <v>395</v>
      </c>
      <c r="D24" s="84">
        <v>725</v>
      </c>
      <c r="E24" s="85">
        <v>1</v>
      </c>
    </row>
    <row r="25" spans="1:6" ht="15" x14ac:dyDescent="0.25">
      <c r="A25" s="81" t="s">
        <v>114</v>
      </c>
      <c r="B25" s="82" t="s">
        <v>115</v>
      </c>
      <c r="C25" s="83">
        <v>210</v>
      </c>
      <c r="D25" s="84">
        <v>124</v>
      </c>
      <c r="E25" s="85">
        <v>1</v>
      </c>
    </row>
    <row r="27" spans="1:6" x14ac:dyDescent="0.2">
      <c r="A27" s="27" t="s">
        <v>210</v>
      </c>
    </row>
    <row r="28" spans="1:6" x14ac:dyDescent="0.2">
      <c r="A28" s="27" t="s">
        <v>110</v>
      </c>
      <c r="B28" s="23" t="s">
        <v>196</v>
      </c>
      <c r="C28" s="45">
        <v>0</v>
      </c>
      <c r="D28" s="45">
        <v>0</v>
      </c>
      <c r="E28" s="2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5" workbookViewId="0">
      <selection activeCell="C17" sqref="C17"/>
    </sheetView>
  </sheetViews>
  <sheetFormatPr defaultRowHeight="12.75" x14ac:dyDescent="0.2"/>
  <cols>
    <col min="1" max="1" width="8.140625" style="89" customWidth="1"/>
    <col min="2" max="2" width="26.5703125" style="89" customWidth="1"/>
    <col min="3" max="3" width="22.7109375" style="15" customWidth="1"/>
    <col min="4" max="16384" width="9.140625" style="89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88"/>
      <c r="F2" s="88"/>
      <c r="G2" s="2"/>
      <c r="H2" s="109"/>
      <c r="I2" s="109"/>
      <c r="J2" s="110"/>
      <c r="K2" s="110"/>
      <c r="L2" s="110"/>
      <c r="M2" s="110"/>
    </row>
    <row r="3" spans="1:13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s="89" t="s">
        <v>0</v>
      </c>
      <c r="C13" s="13" t="s">
        <v>93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s="89" t="s">
        <v>1</v>
      </c>
      <c r="C14" s="13" t="s">
        <v>212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s="89" t="s">
        <v>2</v>
      </c>
      <c r="C15" s="14">
        <v>42563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s="89" t="s">
        <v>3</v>
      </c>
      <c r="C16" s="13" t="s">
        <v>237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4" x14ac:dyDescent="0.2">
      <c r="A17" s="7">
        <v>7</v>
      </c>
      <c r="B17" s="89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4" x14ac:dyDescent="0.2">
      <c r="A18" s="7">
        <v>8</v>
      </c>
      <c r="B18" s="89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4" x14ac:dyDescent="0.2">
      <c r="A19" s="7">
        <v>9</v>
      </c>
      <c r="B19" s="89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4" x14ac:dyDescent="0.2">
      <c r="A20" s="7">
        <v>10</v>
      </c>
      <c r="B20" s="89" t="s">
        <v>6</v>
      </c>
      <c r="C20" s="13">
        <v>1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4" x14ac:dyDescent="0.2">
      <c r="A21" s="7">
        <v>11</v>
      </c>
      <c r="B21" s="89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4" x14ac:dyDescent="0.2">
      <c r="A22" s="7">
        <v>12</v>
      </c>
      <c r="B22" s="89" t="s">
        <v>8</v>
      </c>
      <c r="C22" s="13" t="s">
        <v>193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4" x14ac:dyDescent="0.2">
      <c r="A23" s="7">
        <v>13</v>
      </c>
      <c r="B23" s="89" t="s">
        <v>9</v>
      </c>
      <c r="C23" s="13">
        <v>250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4" x14ac:dyDescent="0.2">
      <c r="A24" s="7">
        <v>14</v>
      </c>
      <c r="B24" s="89" t="s">
        <v>10</v>
      </c>
      <c r="C24" s="13" t="s">
        <v>165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</row>
    <row r="25" spans="1:14" x14ac:dyDescent="0.2">
      <c r="A25" s="7">
        <v>15</v>
      </c>
      <c r="B25" s="89" t="s">
        <v>11</v>
      </c>
      <c r="C25" s="13">
        <v>440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  <c r="N25" s="89" t="s">
        <v>111</v>
      </c>
    </row>
    <row r="26" spans="1:14" x14ac:dyDescent="0.2">
      <c r="A26" s="7">
        <v>16</v>
      </c>
      <c r="B26" s="89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4" x14ac:dyDescent="0.2">
      <c r="A27" s="7">
        <v>17</v>
      </c>
      <c r="B27" s="89" t="s">
        <v>13</v>
      </c>
      <c r="C27" s="18">
        <v>1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4" x14ac:dyDescent="0.2">
      <c r="A28" s="7">
        <v>18</v>
      </c>
      <c r="B28" s="89" t="s">
        <v>14</v>
      </c>
      <c r="C28" s="13">
        <v>30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4" x14ac:dyDescent="0.2">
      <c r="A29" s="7">
        <v>19</v>
      </c>
      <c r="B29" s="89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4" x14ac:dyDescent="0.2">
      <c r="A30" s="7">
        <v>20</v>
      </c>
      <c r="B30" s="89" t="s">
        <v>15</v>
      </c>
      <c r="C30" s="13">
        <v>4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4" x14ac:dyDescent="0.2">
      <c r="A31" s="7">
        <v>21</v>
      </c>
      <c r="B31" s="89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4" x14ac:dyDescent="0.2">
      <c r="A32" s="7">
        <v>22</v>
      </c>
      <c r="B32" s="89" t="s">
        <v>16</v>
      </c>
      <c r="C32" s="89"/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4" x14ac:dyDescent="0.2">
      <c r="A33" s="7">
        <v>23</v>
      </c>
      <c r="B33" s="89" t="s">
        <v>17</v>
      </c>
      <c r="C33" s="89" t="s">
        <v>229</v>
      </c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  <c r="N33" s="89" t="s">
        <v>230</v>
      </c>
    </row>
    <row r="34" spans="1:14" x14ac:dyDescent="0.2">
      <c r="A34" s="7">
        <v>24</v>
      </c>
      <c r="B34" s="89" t="s">
        <v>28</v>
      </c>
      <c r="C34" s="19">
        <v>0.59375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4" x14ac:dyDescent="0.2">
      <c r="A35" s="7">
        <v>25</v>
      </c>
      <c r="B35" s="89" t="s">
        <v>29</v>
      </c>
      <c r="C35" s="19">
        <v>0.60416666666666663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4" x14ac:dyDescent="0.2">
      <c r="A36" s="7">
        <v>26</v>
      </c>
      <c r="B36" s="89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4" x14ac:dyDescent="0.2">
      <c r="A37" s="7">
        <v>27</v>
      </c>
      <c r="B37" s="89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4" x14ac:dyDescent="0.2">
      <c r="A38" s="7">
        <v>28</v>
      </c>
      <c r="B38" s="89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4" x14ac:dyDescent="0.2">
      <c r="A39" s="7">
        <v>29</v>
      </c>
      <c r="B39" s="89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4" x14ac:dyDescent="0.2">
      <c r="A40" s="7">
        <v>30</v>
      </c>
      <c r="B40" s="89" t="s">
        <v>20</v>
      </c>
      <c r="C40" s="13">
        <v>308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4" x14ac:dyDescent="0.2">
      <c r="A41" s="7">
        <v>31</v>
      </c>
      <c r="B41" s="89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4" x14ac:dyDescent="0.2">
      <c r="A42" s="7">
        <v>32</v>
      </c>
      <c r="B42" s="89" t="s">
        <v>21</v>
      </c>
      <c r="C42" s="13">
        <v>13.8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4" x14ac:dyDescent="0.2">
      <c r="A43" s="7">
        <v>33</v>
      </c>
      <c r="B43" s="89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4" x14ac:dyDescent="0.2">
      <c r="A44" s="7">
        <v>34</v>
      </c>
      <c r="B44" s="89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4" x14ac:dyDescent="0.2">
      <c r="A45" s="7">
        <v>35</v>
      </c>
      <c r="B45" s="89" t="s">
        <v>23</v>
      </c>
      <c r="C45" s="13">
        <v>0.1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4" x14ac:dyDescent="0.2">
      <c r="A46" s="7">
        <v>36</v>
      </c>
      <c r="B46" s="89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4" x14ac:dyDescent="0.2">
      <c r="A47" s="7">
        <v>37</v>
      </c>
      <c r="B47" s="89" t="s">
        <v>52</v>
      </c>
      <c r="C47" s="13"/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4" x14ac:dyDescent="0.2">
      <c r="A48" s="7">
        <v>38</v>
      </c>
      <c r="B48" s="89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s="89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s="89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s="89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s="89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sqref="A1:XFD1048576"/>
    </sheetView>
  </sheetViews>
  <sheetFormatPr defaultRowHeight="15" x14ac:dyDescent="0.25"/>
  <cols>
    <col min="1" max="1" width="9.140625" style="95"/>
    <col min="2" max="2" width="9.140625" style="96"/>
    <col min="3" max="5" width="9.140625" style="97"/>
    <col min="6" max="16384" width="9.140625" style="96"/>
  </cols>
  <sheetData>
    <row r="1" spans="1:16" x14ac:dyDescent="0.25">
      <c r="A1" s="95" t="s">
        <v>33</v>
      </c>
      <c r="C1" s="97" t="s">
        <v>34</v>
      </c>
      <c r="D1" s="97" t="s">
        <v>35</v>
      </c>
      <c r="E1" s="97" t="s">
        <v>36</v>
      </c>
      <c r="F1" s="96" t="s">
        <v>37</v>
      </c>
      <c r="G1" s="96" t="s">
        <v>38</v>
      </c>
      <c r="H1" s="96" t="s">
        <v>39</v>
      </c>
      <c r="I1" s="96" t="s">
        <v>40</v>
      </c>
      <c r="J1" s="96" t="s">
        <v>41</v>
      </c>
      <c r="K1" s="96" t="s">
        <v>42</v>
      </c>
      <c r="L1" s="96" t="s">
        <v>43</v>
      </c>
      <c r="M1" s="96" t="s">
        <v>44</v>
      </c>
      <c r="N1" s="96" t="s">
        <v>45</v>
      </c>
      <c r="O1" s="96" t="s">
        <v>46</v>
      </c>
      <c r="P1" s="96" t="s">
        <v>47</v>
      </c>
    </row>
    <row r="2" spans="1:16" x14ac:dyDescent="0.25">
      <c r="A2" s="90" t="s">
        <v>114</v>
      </c>
      <c r="B2" s="91" t="s">
        <v>115</v>
      </c>
      <c r="C2" s="92">
        <v>210</v>
      </c>
      <c r="D2" s="93">
        <v>124</v>
      </c>
      <c r="E2" s="92">
        <v>1</v>
      </c>
    </row>
    <row r="3" spans="1:16" x14ac:dyDescent="0.25">
      <c r="A3" s="98" t="s">
        <v>124</v>
      </c>
      <c r="B3" s="99" t="s">
        <v>125</v>
      </c>
      <c r="C3" s="94">
        <v>44</v>
      </c>
      <c r="D3" s="100">
        <v>2</v>
      </c>
      <c r="E3" s="94">
        <v>1</v>
      </c>
    </row>
    <row r="4" spans="1:16" x14ac:dyDescent="0.25">
      <c r="A4" s="98" t="s">
        <v>124</v>
      </c>
      <c r="B4" s="99" t="s">
        <v>125</v>
      </c>
      <c r="C4" s="94">
        <v>50</v>
      </c>
      <c r="D4" s="100">
        <v>3</v>
      </c>
      <c r="E4" s="94">
        <v>1</v>
      </c>
    </row>
    <row r="5" spans="1:16" x14ac:dyDescent="0.25">
      <c r="A5" s="98" t="s">
        <v>124</v>
      </c>
      <c r="B5" s="99" t="s">
        <v>125</v>
      </c>
      <c r="C5" s="94">
        <v>46</v>
      </c>
      <c r="D5" s="100">
        <v>3</v>
      </c>
      <c r="E5" s="94">
        <v>1</v>
      </c>
    </row>
    <row r="6" spans="1:16" x14ac:dyDescent="0.25">
      <c r="A6" s="98" t="s">
        <v>124</v>
      </c>
      <c r="B6" s="99" t="s">
        <v>125</v>
      </c>
      <c r="C6" s="94">
        <v>52</v>
      </c>
      <c r="D6" s="100">
        <v>3.5</v>
      </c>
      <c r="E6" s="94">
        <v>1</v>
      </c>
    </row>
    <row r="7" spans="1:16" x14ac:dyDescent="0.25">
      <c r="A7" s="98" t="s">
        <v>124</v>
      </c>
      <c r="B7" s="99" t="s">
        <v>125</v>
      </c>
      <c r="C7" s="94">
        <v>43</v>
      </c>
      <c r="D7" s="100">
        <v>2</v>
      </c>
      <c r="E7" s="94">
        <v>1</v>
      </c>
    </row>
    <row r="8" spans="1:16" x14ac:dyDescent="0.25">
      <c r="A8" s="98" t="s">
        <v>105</v>
      </c>
      <c r="B8" s="99" t="s">
        <v>176</v>
      </c>
      <c r="C8" s="94">
        <v>65</v>
      </c>
      <c r="D8" s="100">
        <v>3</v>
      </c>
      <c r="E8" s="101">
        <v>1</v>
      </c>
    </row>
    <row r="9" spans="1:16" x14ac:dyDescent="0.25">
      <c r="A9" s="95" t="s">
        <v>106</v>
      </c>
      <c r="B9" s="96" t="s">
        <v>107</v>
      </c>
      <c r="C9" s="97" t="s">
        <v>116</v>
      </c>
      <c r="D9" s="97">
        <v>2</v>
      </c>
      <c r="E9" s="97">
        <v>2</v>
      </c>
    </row>
    <row r="10" spans="1:16" x14ac:dyDescent="0.25">
      <c r="A10" s="95" t="s">
        <v>106</v>
      </c>
      <c r="B10" s="96" t="s">
        <v>107</v>
      </c>
      <c r="C10" s="97" t="s">
        <v>117</v>
      </c>
      <c r="D10" s="97">
        <v>3.5</v>
      </c>
      <c r="E10" s="97">
        <v>1</v>
      </c>
    </row>
    <row r="11" spans="1:16" x14ac:dyDescent="0.25">
      <c r="A11" s="95" t="s">
        <v>106</v>
      </c>
      <c r="B11" s="96" t="s">
        <v>107</v>
      </c>
      <c r="C11" s="97" t="s">
        <v>166</v>
      </c>
      <c r="D11" s="97">
        <v>5</v>
      </c>
      <c r="E11" s="101">
        <v>2</v>
      </c>
    </row>
    <row r="12" spans="1:16" x14ac:dyDescent="0.25">
      <c r="A12" s="95" t="s">
        <v>106</v>
      </c>
      <c r="B12" s="96" t="s">
        <v>107</v>
      </c>
      <c r="C12" s="97" t="s">
        <v>118</v>
      </c>
      <c r="D12" s="97">
        <v>7.4</v>
      </c>
      <c r="E12" s="97">
        <v>2</v>
      </c>
    </row>
    <row r="13" spans="1:16" x14ac:dyDescent="0.25">
      <c r="A13" s="95" t="s">
        <v>106</v>
      </c>
      <c r="B13" s="96" t="s">
        <v>107</v>
      </c>
      <c r="C13" s="97" t="s">
        <v>119</v>
      </c>
      <c r="D13" s="97">
        <v>11</v>
      </c>
      <c r="E13" s="97">
        <v>2</v>
      </c>
    </row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31" workbookViewId="0">
      <selection activeCell="D35" sqref="D35:M35"/>
    </sheetView>
  </sheetViews>
  <sheetFormatPr defaultRowHeight="12.75" x14ac:dyDescent="0.2"/>
  <cols>
    <col min="1" max="1" width="8.140625" style="89" customWidth="1"/>
    <col min="2" max="2" width="26.5703125" style="89" customWidth="1"/>
    <col min="3" max="3" width="22.7109375" style="15" customWidth="1"/>
    <col min="4" max="16384" width="9.140625" style="89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88"/>
      <c r="F2" s="88"/>
      <c r="G2" s="2"/>
      <c r="H2" s="109"/>
      <c r="I2" s="109"/>
      <c r="J2" s="110"/>
      <c r="K2" s="110"/>
      <c r="L2" s="110"/>
      <c r="M2" s="110"/>
    </row>
    <row r="3" spans="1:13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s="89" t="s">
        <v>0</v>
      </c>
      <c r="C13" s="13" t="s">
        <v>231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s="89" t="s">
        <v>1</v>
      </c>
      <c r="C14" s="13" t="s">
        <v>232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s="89" t="s">
        <v>2</v>
      </c>
      <c r="C15" s="14">
        <v>42564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s="89" t="s">
        <v>3</v>
      </c>
      <c r="C16" s="13" t="s">
        <v>191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4" x14ac:dyDescent="0.2">
      <c r="A17" s="7">
        <v>7</v>
      </c>
      <c r="B17" s="89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4" x14ac:dyDescent="0.2">
      <c r="A18" s="7">
        <v>8</v>
      </c>
      <c r="B18" s="89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4" x14ac:dyDescent="0.2">
      <c r="A19" s="7">
        <v>9</v>
      </c>
      <c r="B19" s="89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4" x14ac:dyDescent="0.2">
      <c r="A20" s="7">
        <v>10</v>
      </c>
      <c r="B20" s="89" t="s">
        <v>6</v>
      </c>
      <c r="C20" s="13">
        <v>1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4" x14ac:dyDescent="0.2">
      <c r="A21" s="7">
        <v>11</v>
      </c>
      <c r="B21" s="89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4" x14ac:dyDescent="0.2">
      <c r="A22" s="7">
        <v>12</v>
      </c>
      <c r="B22" s="89" t="s">
        <v>8</v>
      </c>
      <c r="C22" s="13" t="s">
        <v>193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4" x14ac:dyDescent="0.2">
      <c r="A23" s="7">
        <v>13</v>
      </c>
      <c r="B23" s="89" t="s">
        <v>9</v>
      </c>
      <c r="C23" s="13">
        <v>250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4" x14ac:dyDescent="0.2">
      <c r="A24" s="7">
        <v>14</v>
      </c>
      <c r="B24" s="89" t="s">
        <v>10</v>
      </c>
      <c r="C24" s="13" t="s">
        <v>165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</row>
    <row r="25" spans="1:14" x14ac:dyDescent="0.2">
      <c r="A25" s="7">
        <v>15</v>
      </c>
      <c r="B25" s="89" t="s">
        <v>11</v>
      </c>
      <c r="C25" s="13">
        <v>300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  <c r="N25" s="89" t="s">
        <v>111</v>
      </c>
    </row>
    <row r="26" spans="1:14" x14ac:dyDescent="0.2">
      <c r="A26" s="7">
        <v>16</v>
      </c>
      <c r="B26" s="89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4" x14ac:dyDescent="0.2">
      <c r="A27" s="7">
        <v>17</v>
      </c>
      <c r="B27" s="89" t="s">
        <v>13</v>
      </c>
      <c r="C27" s="18">
        <v>1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4" x14ac:dyDescent="0.2">
      <c r="A28" s="7">
        <v>18</v>
      </c>
      <c r="B28" s="89" t="s">
        <v>14</v>
      </c>
      <c r="C28" s="13">
        <v>30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4" x14ac:dyDescent="0.2">
      <c r="A29" s="7">
        <v>19</v>
      </c>
      <c r="B29" s="89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4" x14ac:dyDescent="0.2">
      <c r="A30" s="7">
        <v>20</v>
      </c>
      <c r="B30" s="89" t="s">
        <v>15</v>
      </c>
      <c r="C30" s="13">
        <v>1.5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4" x14ac:dyDescent="0.2">
      <c r="A31" s="7">
        <v>21</v>
      </c>
      <c r="B31" s="89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4" x14ac:dyDescent="0.2">
      <c r="A32" s="7">
        <v>22</v>
      </c>
      <c r="B32" s="89" t="s">
        <v>16</v>
      </c>
      <c r="C32" s="89"/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4" x14ac:dyDescent="0.2">
      <c r="A33" s="7">
        <v>23</v>
      </c>
      <c r="B33" s="89" t="s">
        <v>17</v>
      </c>
      <c r="C33" s="89" t="s">
        <v>233</v>
      </c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  <c r="N33" s="89" t="s">
        <v>230</v>
      </c>
    </row>
    <row r="34" spans="1:14" x14ac:dyDescent="0.2">
      <c r="A34" s="7">
        <v>24</v>
      </c>
      <c r="B34" s="89" t="s">
        <v>28</v>
      </c>
      <c r="C34" s="19">
        <v>0.59375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4" x14ac:dyDescent="0.2">
      <c r="A35" s="7">
        <v>25</v>
      </c>
      <c r="B35" s="89" t="s">
        <v>29</v>
      </c>
      <c r="C35" s="19">
        <v>0.60416666666666663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4" x14ac:dyDescent="0.2">
      <c r="A36" s="7">
        <v>26</v>
      </c>
      <c r="B36" s="89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4" x14ac:dyDescent="0.2">
      <c r="A37" s="7">
        <v>27</v>
      </c>
      <c r="B37" s="89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4" x14ac:dyDescent="0.2">
      <c r="A38" s="7">
        <v>28</v>
      </c>
      <c r="B38" s="89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4" x14ac:dyDescent="0.2">
      <c r="A39" s="7">
        <v>29</v>
      </c>
      <c r="B39" s="89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4" x14ac:dyDescent="0.2">
      <c r="A40" s="7">
        <v>30</v>
      </c>
      <c r="B40" s="89" t="s">
        <v>20</v>
      </c>
      <c r="C40" s="13">
        <v>324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4" x14ac:dyDescent="0.2">
      <c r="A41" s="7">
        <v>31</v>
      </c>
      <c r="B41" s="89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4" x14ac:dyDescent="0.2">
      <c r="A42" s="7">
        <v>32</v>
      </c>
      <c r="B42" s="89" t="s">
        <v>21</v>
      </c>
      <c r="C42" s="13">
        <v>13.2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4" x14ac:dyDescent="0.2">
      <c r="A43" s="7">
        <v>33</v>
      </c>
      <c r="B43" s="89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4" x14ac:dyDescent="0.2">
      <c r="A44" s="7">
        <v>34</v>
      </c>
      <c r="B44" s="89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4" x14ac:dyDescent="0.2">
      <c r="A45" s="7">
        <v>35</v>
      </c>
      <c r="B45" s="89" t="s">
        <v>23</v>
      </c>
      <c r="C45" s="13">
        <v>0.1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4" x14ac:dyDescent="0.2">
      <c r="A46" s="7">
        <v>36</v>
      </c>
      <c r="B46" s="89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4" x14ac:dyDescent="0.2">
      <c r="A47" s="7">
        <v>37</v>
      </c>
      <c r="B47" s="89" t="s">
        <v>52</v>
      </c>
      <c r="C47" s="13"/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4" x14ac:dyDescent="0.2">
      <c r="A48" s="7">
        <v>38</v>
      </c>
      <c r="B48" s="89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s="89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s="89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s="89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s="89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G16" sqref="G16"/>
    </sheetView>
  </sheetViews>
  <sheetFormatPr defaultRowHeight="15" x14ac:dyDescent="0.25"/>
  <cols>
    <col min="1" max="1" width="9.140625" style="95"/>
    <col min="2" max="2" width="9.140625" style="96"/>
    <col min="3" max="5" width="9.140625" style="97"/>
    <col min="6" max="16384" width="9.140625" style="96"/>
  </cols>
  <sheetData>
    <row r="1" spans="1:16" x14ac:dyDescent="0.25">
      <c r="A1" s="95" t="s">
        <v>33</v>
      </c>
      <c r="C1" s="97" t="s">
        <v>34</v>
      </c>
      <c r="D1" s="97" t="s">
        <v>35</v>
      </c>
      <c r="E1" s="97" t="s">
        <v>36</v>
      </c>
      <c r="F1" s="96" t="s">
        <v>37</v>
      </c>
      <c r="G1" s="96" t="s">
        <v>38</v>
      </c>
      <c r="H1" s="96" t="s">
        <v>39</v>
      </c>
      <c r="I1" s="96" t="s">
        <v>40</v>
      </c>
      <c r="J1" s="96" t="s">
        <v>41</v>
      </c>
      <c r="K1" s="96" t="s">
        <v>42</v>
      </c>
      <c r="L1" s="96" t="s">
        <v>43</v>
      </c>
      <c r="M1" s="96" t="s">
        <v>44</v>
      </c>
      <c r="N1" s="96" t="s">
        <v>45</v>
      </c>
      <c r="O1" s="96" t="s">
        <v>46</v>
      </c>
      <c r="P1" s="96" t="s">
        <v>47</v>
      </c>
    </row>
    <row r="2" spans="1:16" x14ac:dyDescent="0.25">
      <c r="A2" s="98" t="s">
        <v>124</v>
      </c>
      <c r="B2" s="99" t="s">
        <v>125</v>
      </c>
      <c r="C2" s="94">
        <v>44</v>
      </c>
      <c r="D2" s="100">
        <v>2</v>
      </c>
      <c r="E2" s="94">
        <v>1</v>
      </c>
    </row>
    <row r="3" spans="1:16" x14ac:dyDescent="0.25">
      <c r="A3" s="98" t="s">
        <v>124</v>
      </c>
      <c r="B3" s="99" t="s">
        <v>125</v>
      </c>
      <c r="C3" s="94">
        <v>40</v>
      </c>
      <c r="D3" s="100">
        <v>1.5</v>
      </c>
      <c r="E3" s="94">
        <v>1</v>
      </c>
    </row>
    <row r="4" spans="1:16" x14ac:dyDescent="0.25">
      <c r="A4" s="98" t="s">
        <v>124</v>
      </c>
      <c r="B4" s="99" t="s">
        <v>125</v>
      </c>
      <c r="C4" s="94">
        <v>37</v>
      </c>
      <c r="D4" s="100">
        <v>2</v>
      </c>
      <c r="E4" s="94">
        <v>1</v>
      </c>
    </row>
    <row r="5" spans="1:16" x14ac:dyDescent="0.25">
      <c r="A5" s="98" t="s">
        <v>124</v>
      </c>
      <c r="B5" s="99" t="s">
        <v>125</v>
      </c>
      <c r="C5" s="94">
        <v>45</v>
      </c>
      <c r="D5" s="100">
        <v>3</v>
      </c>
      <c r="E5" s="94">
        <v>1</v>
      </c>
    </row>
    <row r="6" spans="1:16" x14ac:dyDescent="0.25">
      <c r="A6" s="98" t="s">
        <v>124</v>
      </c>
      <c r="B6" s="99" t="s">
        <v>125</v>
      </c>
      <c r="C6" s="94">
        <v>43</v>
      </c>
      <c r="D6" s="100">
        <v>2</v>
      </c>
      <c r="E6" s="94">
        <v>1</v>
      </c>
    </row>
    <row r="7" spans="1:16" x14ac:dyDescent="0.25">
      <c r="A7" s="98" t="s">
        <v>105</v>
      </c>
      <c r="B7" s="99" t="s">
        <v>176</v>
      </c>
      <c r="C7" s="94">
        <v>50</v>
      </c>
      <c r="D7" s="100">
        <v>2.5</v>
      </c>
      <c r="E7" s="101"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8" workbookViewId="0">
      <selection activeCell="C29" sqref="C29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3"/>
      <c r="F2" s="3"/>
      <c r="G2" s="2"/>
      <c r="H2" s="109"/>
      <c r="I2" s="109"/>
      <c r="J2" s="110"/>
      <c r="K2" s="110"/>
      <c r="L2" s="110"/>
      <c r="M2" s="110"/>
    </row>
    <row r="3" spans="1:13" s="57" customFormat="1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s="57" customFormat="1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7" customFormat="1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7" customFormat="1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t="s">
        <v>0</v>
      </c>
      <c r="C13" s="13" t="s">
        <v>93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t="s">
        <v>1</v>
      </c>
      <c r="C14" s="13" t="s">
        <v>135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t="s">
        <v>2</v>
      </c>
      <c r="C15" s="14">
        <v>42564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t="s">
        <v>3</v>
      </c>
      <c r="C16" s="13" t="s">
        <v>237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4" x14ac:dyDescent="0.2">
      <c r="A17" s="7">
        <v>7</v>
      </c>
      <c r="B1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4" x14ac:dyDescent="0.2">
      <c r="A18" s="7">
        <v>8</v>
      </c>
      <c r="B18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4" x14ac:dyDescent="0.2">
      <c r="A19" s="7">
        <v>9</v>
      </c>
      <c r="B19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4" x14ac:dyDescent="0.2">
      <c r="A20" s="7">
        <v>10</v>
      </c>
      <c r="B20" t="s">
        <v>6</v>
      </c>
      <c r="C20" s="13" t="s">
        <v>207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4" x14ac:dyDescent="0.2">
      <c r="A21" s="7">
        <v>11</v>
      </c>
      <c r="B21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4" x14ac:dyDescent="0.2">
      <c r="A22" s="7">
        <v>12</v>
      </c>
      <c r="B22" t="s">
        <v>8</v>
      </c>
      <c r="C22" s="13" t="s">
        <v>193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4" x14ac:dyDescent="0.2">
      <c r="A23" s="7">
        <v>13</v>
      </c>
      <c r="B23" t="s">
        <v>9</v>
      </c>
      <c r="C23" s="13">
        <v>250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4" x14ac:dyDescent="0.2">
      <c r="A24" s="7">
        <v>14</v>
      </c>
      <c r="B24" t="s">
        <v>10</v>
      </c>
      <c r="C24" s="13" t="s">
        <v>165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</row>
    <row r="25" spans="1:14" x14ac:dyDescent="0.2">
      <c r="A25" s="7">
        <v>15</v>
      </c>
      <c r="B25" t="s">
        <v>11</v>
      </c>
      <c r="C25" s="13" t="s">
        <v>213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  <c r="N25">
        <v>2292</v>
      </c>
    </row>
    <row r="26" spans="1:14" x14ac:dyDescent="0.2">
      <c r="A26" s="7">
        <v>16</v>
      </c>
      <c r="B26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4" x14ac:dyDescent="0.2">
      <c r="A27" s="7">
        <v>17</v>
      </c>
      <c r="B27" t="s">
        <v>13</v>
      </c>
      <c r="C27" s="13">
        <v>100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4" x14ac:dyDescent="0.2">
      <c r="A28" s="7">
        <v>18</v>
      </c>
      <c r="B28" t="s">
        <v>14</v>
      </c>
      <c r="C28" s="13">
        <v>90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4" x14ac:dyDescent="0.2">
      <c r="A29" s="7">
        <v>19</v>
      </c>
      <c r="B29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4" x14ac:dyDescent="0.2">
      <c r="A30" s="7">
        <v>20</v>
      </c>
      <c r="B30" t="s">
        <v>15</v>
      </c>
      <c r="C30" s="13">
        <v>7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4" x14ac:dyDescent="0.2">
      <c r="A31" s="7">
        <v>21</v>
      </c>
      <c r="B31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4" x14ac:dyDescent="0.2">
      <c r="A32" s="7">
        <v>22</v>
      </c>
      <c r="B32" t="s">
        <v>16</v>
      </c>
      <c r="C32" s="13"/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  <c r="N32" s="89" t="s">
        <v>228</v>
      </c>
    </row>
    <row r="33" spans="1:13" x14ac:dyDescent="0.2">
      <c r="A33" s="7">
        <v>23</v>
      </c>
      <c r="B33" t="s">
        <v>17</v>
      </c>
      <c r="C33" s="13" t="s">
        <v>157</v>
      </c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t="s">
        <v>28</v>
      </c>
      <c r="C34" s="19">
        <v>0.66666666666666663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t="s">
        <v>29</v>
      </c>
      <c r="C35" s="19">
        <v>0.69791666666666663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t="s">
        <v>20</v>
      </c>
      <c r="C40" s="13">
        <v>296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t="s">
        <v>21</v>
      </c>
      <c r="C42" s="13">
        <v>14.1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t="s">
        <v>23</v>
      </c>
      <c r="C45" s="13">
        <v>25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t="s">
        <v>52</v>
      </c>
      <c r="C47" s="13"/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G11" sqref="G11"/>
    </sheetView>
  </sheetViews>
  <sheetFormatPr defaultRowHeight="12.75" x14ac:dyDescent="0.2"/>
  <cols>
    <col min="3" max="3" width="9.140625" style="45"/>
    <col min="4" max="4" width="8.85546875" style="45"/>
    <col min="13" max="13" width="11.28515625" customWidth="1"/>
  </cols>
  <sheetData>
    <row r="1" spans="1:16" x14ac:dyDescent="0.2">
      <c r="A1" t="s">
        <v>33</v>
      </c>
      <c r="C1" s="45" t="s">
        <v>34</v>
      </c>
      <c r="D1" s="45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204</v>
      </c>
      <c r="N1" t="s">
        <v>45</v>
      </c>
      <c r="O1" t="s">
        <v>46</v>
      </c>
      <c r="P1" t="s">
        <v>47</v>
      </c>
    </row>
    <row r="2" spans="1:16" x14ac:dyDescent="0.2">
      <c r="A2" t="s">
        <v>114</v>
      </c>
      <c r="B2" t="s">
        <v>115</v>
      </c>
      <c r="C2" s="45">
        <v>240</v>
      </c>
      <c r="D2" s="45">
        <v>145</v>
      </c>
      <c r="E2">
        <v>1</v>
      </c>
    </row>
    <row r="3" spans="1:16" x14ac:dyDescent="0.2">
      <c r="A3" t="s">
        <v>114</v>
      </c>
      <c r="B3" t="s">
        <v>115</v>
      </c>
      <c r="C3" s="45">
        <v>245</v>
      </c>
      <c r="D3" s="45">
        <v>164</v>
      </c>
      <c r="E3">
        <v>1</v>
      </c>
    </row>
    <row r="4" spans="1:16" x14ac:dyDescent="0.2">
      <c r="A4" t="s">
        <v>114</v>
      </c>
      <c r="B4" t="s">
        <v>115</v>
      </c>
      <c r="C4" s="45">
        <v>230</v>
      </c>
      <c r="D4" s="45">
        <v>136</v>
      </c>
      <c r="E4">
        <v>1</v>
      </c>
    </row>
    <row r="5" spans="1:16" x14ac:dyDescent="0.2">
      <c r="A5" t="s">
        <v>114</v>
      </c>
      <c r="B5" t="s">
        <v>115</v>
      </c>
      <c r="C5" s="45">
        <v>220</v>
      </c>
      <c r="D5" s="37">
        <v>132</v>
      </c>
      <c r="E5">
        <v>1</v>
      </c>
    </row>
    <row r="6" spans="1:16" x14ac:dyDescent="0.2">
      <c r="A6" t="s">
        <v>114</v>
      </c>
      <c r="B6" t="s">
        <v>115</v>
      </c>
      <c r="C6" s="45">
        <v>220</v>
      </c>
      <c r="D6" s="37">
        <v>118</v>
      </c>
      <c r="E6">
        <v>1</v>
      </c>
    </row>
    <row r="7" spans="1:16" x14ac:dyDescent="0.2">
      <c r="A7" t="s">
        <v>124</v>
      </c>
      <c r="B7" t="s">
        <v>125</v>
      </c>
      <c r="C7" s="45">
        <v>125</v>
      </c>
      <c r="D7" s="37">
        <v>39</v>
      </c>
      <c r="E7">
        <v>1</v>
      </c>
    </row>
    <row r="8" spans="1:16" x14ac:dyDescent="0.2">
      <c r="A8" t="s">
        <v>124</v>
      </c>
      <c r="B8" t="s">
        <v>125</v>
      </c>
      <c r="C8" s="45">
        <v>360</v>
      </c>
      <c r="D8" s="37">
        <v>530</v>
      </c>
      <c r="E8">
        <v>1</v>
      </c>
      <c r="L8" t="s">
        <v>214</v>
      </c>
    </row>
    <row r="9" spans="1:16" x14ac:dyDescent="0.2">
      <c r="A9" t="s">
        <v>124</v>
      </c>
      <c r="B9" t="s">
        <v>125</v>
      </c>
      <c r="C9" s="45">
        <v>380</v>
      </c>
      <c r="D9" s="37">
        <v>580</v>
      </c>
      <c r="E9">
        <v>1</v>
      </c>
      <c r="L9" s="59" t="s">
        <v>214</v>
      </c>
    </row>
    <row r="10" spans="1:16" x14ac:dyDescent="0.2">
      <c r="A10" t="s">
        <v>131</v>
      </c>
      <c r="B10" t="s">
        <v>132</v>
      </c>
      <c r="C10" s="45">
        <v>295</v>
      </c>
      <c r="D10" s="37">
        <v>292</v>
      </c>
      <c r="E10">
        <v>1</v>
      </c>
    </row>
    <row r="11" spans="1:16" x14ac:dyDescent="0.2">
      <c r="A11" t="s">
        <v>131</v>
      </c>
      <c r="B11" t="s">
        <v>132</v>
      </c>
      <c r="C11" s="45">
        <v>300</v>
      </c>
      <c r="D11" s="37">
        <v>275</v>
      </c>
      <c r="E11">
        <v>1</v>
      </c>
    </row>
    <row r="12" spans="1:16" x14ac:dyDescent="0.2">
      <c r="A12" t="s">
        <v>131</v>
      </c>
      <c r="B12" t="s">
        <v>132</v>
      </c>
      <c r="C12" s="45">
        <v>300</v>
      </c>
      <c r="D12" s="37">
        <v>298</v>
      </c>
      <c r="E12">
        <v>1</v>
      </c>
    </row>
    <row r="13" spans="1:16" x14ac:dyDescent="0.2">
      <c r="A13" t="s">
        <v>131</v>
      </c>
      <c r="B13" t="s">
        <v>132</v>
      </c>
      <c r="C13" s="45">
        <v>325</v>
      </c>
      <c r="D13" s="37">
        <v>311</v>
      </c>
      <c r="E13">
        <v>1</v>
      </c>
    </row>
    <row r="14" spans="1:16" ht="15" x14ac:dyDescent="0.25">
      <c r="A14" t="s">
        <v>131</v>
      </c>
      <c r="B14" t="s">
        <v>132</v>
      </c>
      <c r="C14" s="45">
        <v>290</v>
      </c>
      <c r="D14" s="37">
        <v>250</v>
      </c>
      <c r="E14">
        <v>1</v>
      </c>
      <c r="M14" s="121" t="s">
        <v>257</v>
      </c>
    </row>
    <row r="15" spans="1:16" x14ac:dyDescent="0.2">
      <c r="A15" t="s">
        <v>131</v>
      </c>
      <c r="B15" t="s">
        <v>132</v>
      </c>
      <c r="C15" s="45">
        <v>390</v>
      </c>
      <c r="D15" s="45">
        <v>333</v>
      </c>
      <c r="E15" s="17">
        <v>1</v>
      </c>
    </row>
    <row r="16" spans="1:16" x14ac:dyDescent="0.2">
      <c r="A16" t="s">
        <v>131</v>
      </c>
      <c r="B16" t="s">
        <v>132</v>
      </c>
      <c r="C16" s="45">
        <v>295</v>
      </c>
      <c r="D16" s="45">
        <v>274</v>
      </c>
      <c r="E16" s="17">
        <v>1</v>
      </c>
    </row>
    <row r="17" spans="1:6" x14ac:dyDescent="0.2">
      <c r="A17" t="s">
        <v>131</v>
      </c>
      <c r="B17" t="s">
        <v>132</v>
      </c>
      <c r="C17" s="45">
        <v>310</v>
      </c>
      <c r="D17" s="45">
        <v>284</v>
      </c>
      <c r="E17" s="17">
        <v>1</v>
      </c>
    </row>
    <row r="18" spans="1:6" x14ac:dyDescent="0.2">
      <c r="A18" t="s">
        <v>133</v>
      </c>
      <c r="B18" t="s">
        <v>168</v>
      </c>
      <c r="C18" s="45">
        <v>65</v>
      </c>
      <c r="D18" s="45">
        <v>3</v>
      </c>
      <c r="E18" s="17">
        <v>1</v>
      </c>
    </row>
    <row r="19" spans="1:6" x14ac:dyDescent="0.2">
      <c r="A19" t="s">
        <v>106</v>
      </c>
      <c r="B19" t="s">
        <v>107</v>
      </c>
      <c r="C19" s="45" t="s">
        <v>116</v>
      </c>
      <c r="D19" s="45">
        <v>2</v>
      </c>
      <c r="E19">
        <v>8</v>
      </c>
    </row>
    <row r="20" spans="1:6" x14ac:dyDescent="0.2">
      <c r="A20" t="s">
        <v>106</v>
      </c>
      <c r="B20" t="s">
        <v>107</v>
      </c>
      <c r="C20" s="45" t="s">
        <v>117</v>
      </c>
      <c r="D20" s="45">
        <v>3.5</v>
      </c>
      <c r="E20">
        <v>8</v>
      </c>
    </row>
    <row r="21" spans="1:6" x14ac:dyDescent="0.2">
      <c r="A21" t="s">
        <v>106</v>
      </c>
      <c r="B21" t="s">
        <v>107</v>
      </c>
      <c r="C21" s="45" t="s">
        <v>166</v>
      </c>
      <c r="D21" s="45">
        <v>5</v>
      </c>
      <c r="E21">
        <v>16</v>
      </c>
    </row>
    <row r="22" spans="1:6" x14ac:dyDescent="0.2">
      <c r="A22" t="s">
        <v>106</v>
      </c>
      <c r="B22" t="s">
        <v>107</v>
      </c>
      <c r="C22" s="45" t="s">
        <v>118</v>
      </c>
      <c r="D22" s="45">
        <v>7.4</v>
      </c>
      <c r="E22">
        <v>24</v>
      </c>
    </row>
    <row r="23" spans="1:6" x14ac:dyDescent="0.2">
      <c r="A23" t="s">
        <v>106</v>
      </c>
      <c r="B23" t="s">
        <v>107</v>
      </c>
      <c r="C23" s="45" t="s">
        <v>119</v>
      </c>
      <c r="D23" s="45">
        <v>11</v>
      </c>
      <c r="E23">
        <v>16</v>
      </c>
    </row>
    <row r="24" spans="1:6" x14ac:dyDescent="0.2">
      <c r="A24" t="s">
        <v>106</v>
      </c>
      <c r="B24" t="s">
        <v>107</v>
      </c>
      <c r="C24" s="45" t="s">
        <v>120</v>
      </c>
      <c r="D24" s="45">
        <v>17</v>
      </c>
      <c r="E24">
        <v>8</v>
      </c>
    </row>
    <row r="25" spans="1:6" x14ac:dyDescent="0.2">
      <c r="A25" t="s">
        <v>106</v>
      </c>
      <c r="B25" t="s">
        <v>107</v>
      </c>
      <c r="D25" s="45" t="s">
        <v>111</v>
      </c>
      <c r="E25">
        <v>80</v>
      </c>
      <c r="F25" t="s">
        <v>102</v>
      </c>
    </row>
    <row r="27" spans="1:6" x14ac:dyDescent="0.2">
      <c r="A27" t="s">
        <v>130</v>
      </c>
    </row>
    <row r="28" spans="1:6" x14ac:dyDescent="0.2">
      <c r="A28" t="s">
        <v>114</v>
      </c>
      <c r="B28" t="s">
        <v>115</v>
      </c>
      <c r="C28" s="45">
        <v>242</v>
      </c>
      <c r="D28" s="45">
        <v>147</v>
      </c>
      <c r="E28">
        <v>1</v>
      </c>
    </row>
    <row r="29" spans="1:6" x14ac:dyDescent="0.2">
      <c r="A29" t="s">
        <v>114</v>
      </c>
      <c r="B29" t="s">
        <v>115</v>
      </c>
      <c r="C29" s="45">
        <v>250</v>
      </c>
      <c r="D29" s="45">
        <v>179</v>
      </c>
      <c r="E29">
        <v>1</v>
      </c>
    </row>
    <row r="30" spans="1:6" x14ac:dyDescent="0.2">
      <c r="A30" t="s">
        <v>114</v>
      </c>
      <c r="B30" t="s">
        <v>115</v>
      </c>
      <c r="C30" s="45">
        <v>225</v>
      </c>
      <c r="D30" s="45">
        <v>141</v>
      </c>
      <c r="E30">
        <v>1</v>
      </c>
    </row>
    <row r="31" spans="1:6" x14ac:dyDescent="0.2">
      <c r="A31" t="s">
        <v>114</v>
      </c>
      <c r="B31" t="s">
        <v>115</v>
      </c>
      <c r="C31" s="45">
        <v>172</v>
      </c>
      <c r="D31" s="45">
        <v>66</v>
      </c>
      <c r="E31">
        <v>1</v>
      </c>
    </row>
    <row r="32" spans="1:6" x14ac:dyDescent="0.2">
      <c r="A32" t="s">
        <v>131</v>
      </c>
      <c r="B32" t="s">
        <v>132</v>
      </c>
      <c r="C32" s="45">
        <v>335</v>
      </c>
      <c r="D32" s="45">
        <v>405</v>
      </c>
      <c r="E32">
        <v>1</v>
      </c>
    </row>
    <row r="33" spans="1:5" x14ac:dyDescent="0.2">
      <c r="A33" t="s">
        <v>124</v>
      </c>
      <c r="B33" t="s">
        <v>125</v>
      </c>
      <c r="C33" s="45">
        <v>202</v>
      </c>
      <c r="D33" s="45">
        <v>88</v>
      </c>
      <c r="E33">
        <v>1</v>
      </c>
    </row>
    <row r="34" spans="1:5" x14ac:dyDescent="0.2">
      <c r="A34" t="s">
        <v>124</v>
      </c>
      <c r="B34" t="s">
        <v>125</v>
      </c>
      <c r="C34" s="45">
        <v>300</v>
      </c>
      <c r="D34" s="45">
        <v>287</v>
      </c>
      <c r="E34">
        <v>1</v>
      </c>
    </row>
    <row r="36" spans="1:5" x14ac:dyDescent="0.2">
      <c r="A36" t="s">
        <v>210</v>
      </c>
    </row>
    <row r="37" spans="1:5" x14ac:dyDescent="0.2">
      <c r="A37" t="s">
        <v>110</v>
      </c>
      <c r="B37" t="s">
        <v>196</v>
      </c>
      <c r="C37" s="45">
        <v>0</v>
      </c>
      <c r="D37" s="45">
        <v>0</v>
      </c>
      <c r="E37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31" workbookViewId="0">
      <selection activeCell="C46" sqref="C46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3"/>
      <c r="F2" s="3"/>
      <c r="G2" s="2"/>
      <c r="H2" s="109"/>
      <c r="I2" s="109"/>
      <c r="J2" s="110"/>
      <c r="K2" s="110"/>
      <c r="L2" s="110"/>
      <c r="M2" s="110"/>
    </row>
    <row r="3" spans="1:13" s="57" customFormat="1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s="57" customFormat="1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7" customFormat="1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7" customFormat="1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t="s">
        <v>0</v>
      </c>
      <c r="C13" s="13" t="s">
        <v>93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t="s">
        <v>1</v>
      </c>
      <c r="C14" s="13" t="s">
        <v>136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t="s">
        <v>2</v>
      </c>
      <c r="C15" s="14">
        <v>42564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t="s">
        <v>3</v>
      </c>
      <c r="C16" s="13" t="s">
        <v>237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5" x14ac:dyDescent="0.2">
      <c r="A17" s="7">
        <v>7</v>
      </c>
      <c r="B1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5" x14ac:dyDescent="0.2">
      <c r="A18" s="7">
        <v>8</v>
      </c>
      <c r="B18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5" x14ac:dyDescent="0.2">
      <c r="A19" s="7">
        <v>9</v>
      </c>
      <c r="B19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5" x14ac:dyDescent="0.2">
      <c r="A20" s="7">
        <v>10</v>
      </c>
      <c r="B20" t="s">
        <v>6</v>
      </c>
      <c r="C20" s="13" t="s">
        <v>108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5" x14ac:dyDescent="0.2">
      <c r="A21" s="7">
        <v>11</v>
      </c>
      <c r="B21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5" x14ac:dyDescent="0.2">
      <c r="A22" s="7">
        <v>12</v>
      </c>
      <c r="B22" t="s">
        <v>8</v>
      </c>
      <c r="C22" s="13" t="s">
        <v>193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5" x14ac:dyDescent="0.2">
      <c r="A23" s="7">
        <v>13</v>
      </c>
      <c r="B23" t="s">
        <v>9</v>
      </c>
      <c r="C23" s="13">
        <v>250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5" x14ac:dyDescent="0.2">
      <c r="A24" s="7">
        <v>14</v>
      </c>
      <c r="B24" t="s">
        <v>10</v>
      </c>
      <c r="C24" s="13" t="s">
        <v>165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</row>
    <row r="25" spans="1:15" x14ac:dyDescent="0.2">
      <c r="A25" s="7">
        <v>15</v>
      </c>
      <c r="B25" t="s">
        <v>11</v>
      </c>
      <c r="C25" s="13" t="s">
        <v>215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  <c r="N25">
        <v>1659</v>
      </c>
      <c r="O25" t="s">
        <v>111</v>
      </c>
    </row>
    <row r="26" spans="1:15" x14ac:dyDescent="0.2">
      <c r="A26" s="7">
        <v>16</v>
      </c>
      <c r="B26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5" x14ac:dyDescent="0.2">
      <c r="A27" s="7">
        <v>17</v>
      </c>
      <c r="B27" t="s">
        <v>13</v>
      </c>
      <c r="C27" s="13">
        <v>100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5" x14ac:dyDescent="0.2">
      <c r="A28" s="7">
        <v>18</v>
      </c>
      <c r="B28" t="s">
        <v>14</v>
      </c>
      <c r="C28" s="13">
        <v>90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5" x14ac:dyDescent="0.2">
      <c r="A29" s="7">
        <v>19</v>
      </c>
      <c r="B29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5" x14ac:dyDescent="0.2">
      <c r="A30" s="7">
        <v>20</v>
      </c>
      <c r="B30" t="s">
        <v>15</v>
      </c>
      <c r="C30" s="13">
        <v>8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5" x14ac:dyDescent="0.2">
      <c r="A31" s="7">
        <v>21</v>
      </c>
      <c r="B31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5" x14ac:dyDescent="0.2">
      <c r="A32" s="7">
        <v>22</v>
      </c>
      <c r="B32" t="s">
        <v>16</v>
      </c>
      <c r="C32" s="13" t="s">
        <v>158</v>
      </c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7">
        <v>23</v>
      </c>
      <c r="B33" t="s">
        <v>17</v>
      </c>
      <c r="C33" s="13"/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t="s">
        <v>28</v>
      </c>
      <c r="C34" s="19">
        <v>0.72916666666666663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t="s">
        <v>29</v>
      </c>
      <c r="C35" s="19">
        <v>0.74930555555555556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t="s">
        <v>20</v>
      </c>
      <c r="C40" s="13">
        <v>296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t="s">
        <v>21</v>
      </c>
      <c r="C42" s="13">
        <v>14.1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t="s">
        <v>23</v>
      </c>
      <c r="C45" s="13">
        <v>25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t="s">
        <v>52</v>
      </c>
      <c r="C47" s="13" t="s">
        <v>172</v>
      </c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K12" sqref="K12"/>
    </sheetView>
  </sheetViews>
  <sheetFormatPr defaultRowHeight="12.75" x14ac:dyDescent="0.2"/>
  <cols>
    <col min="1" max="1" width="9.140625" customWidth="1"/>
    <col min="2" max="2" width="9.140625" style="22" customWidth="1"/>
    <col min="3" max="3" width="9.140625" style="27"/>
    <col min="4" max="4" width="9.140625" style="25"/>
    <col min="13" max="13" width="13.5703125" customWidth="1"/>
    <col min="14" max="14" width="11.5703125" customWidth="1"/>
    <col min="15" max="15" width="12" customWidth="1"/>
  </cols>
  <sheetData>
    <row r="1" spans="1:17" x14ac:dyDescent="0.2">
      <c r="A1" s="1" t="s">
        <v>33</v>
      </c>
      <c r="B1" s="1"/>
      <c r="C1" s="26" t="s">
        <v>34</v>
      </c>
      <c r="D1" s="24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195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114</v>
      </c>
      <c r="B2" s="22" t="s">
        <v>115</v>
      </c>
      <c r="C2" s="27">
        <v>220</v>
      </c>
      <c r="D2" s="25">
        <v>110</v>
      </c>
      <c r="E2">
        <v>1</v>
      </c>
      <c r="M2" t="s">
        <v>259</v>
      </c>
      <c r="N2" t="s">
        <v>201</v>
      </c>
    </row>
    <row r="3" spans="1:17" x14ac:dyDescent="0.2">
      <c r="A3" t="s">
        <v>114</v>
      </c>
      <c r="B3" s="22" t="s">
        <v>115</v>
      </c>
      <c r="C3" s="27">
        <v>280</v>
      </c>
      <c r="D3" s="25">
        <v>220</v>
      </c>
      <c r="E3">
        <v>1</v>
      </c>
      <c r="M3" t="s">
        <v>260</v>
      </c>
      <c r="N3" s="59" t="s">
        <v>201</v>
      </c>
    </row>
    <row r="4" spans="1:17" x14ac:dyDescent="0.2">
      <c r="A4" t="s">
        <v>114</v>
      </c>
      <c r="B4" s="22" t="s">
        <v>115</v>
      </c>
      <c r="C4" s="27">
        <v>270</v>
      </c>
      <c r="D4" s="25">
        <v>229</v>
      </c>
      <c r="E4">
        <v>1</v>
      </c>
      <c r="M4" t="s">
        <v>261</v>
      </c>
      <c r="N4" s="59" t="s">
        <v>201</v>
      </c>
    </row>
    <row r="5" spans="1:17" x14ac:dyDescent="0.2">
      <c r="A5" t="s">
        <v>114</v>
      </c>
      <c r="B5" s="22" t="s">
        <v>115</v>
      </c>
      <c r="C5" s="27">
        <v>235</v>
      </c>
      <c r="D5" s="25">
        <v>144</v>
      </c>
      <c r="E5">
        <v>1</v>
      </c>
    </row>
    <row r="6" spans="1:17" x14ac:dyDescent="0.2">
      <c r="A6" t="s">
        <v>114</v>
      </c>
      <c r="B6" s="22" t="s">
        <v>115</v>
      </c>
      <c r="C6" s="27">
        <v>192</v>
      </c>
      <c r="D6" s="25">
        <v>86</v>
      </c>
      <c r="E6">
        <v>1</v>
      </c>
    </row>
    <row r="7" spans="1:17" x14ac:dyDescent="0.2">
      <c r="A7" t="s">
        <v>114</v>
      </c>
      <c r="B7" s="22" t="s">
        <v>115</v>
      </c>
      <c r="C7" s="27">
        <v>160</v>
      </c>
      <c r="D7" s="25">
        <v>53</v>
      </c>
      <c r="E7">
        <v>1</v>
      </c>
    </row>
    <row r="8" spans="1:17" x14ac:dyDescent="0.2">
      <c r="A8" t="s">
        <v>114</v>
      </c>
      <c r="B8" s="22" t="s">
        <v>115</v>
      </c>
      <c r="C8" s="27">
        <v>95</v>
      </c>
      <c r="D8" s="25">
        <v>22</v>
      </c>
      <c r="E8">
        <v>1</v>
      </c>
    </row>
    <row r="9" spans="1:17" x14ac:dyDescent="0.2">
      <c r="A9" t="s">
        <v>114</v>
      </c>
      <c r="B9" s="22" t="s">
        <v>115</v>
      </c>
      <c r="C9" s="27">
        <v>112</v>
      </c>
      <c r="D9" s="25">
        <v>29</v>
      </c>
      <c r="E9">
        <v>8</v>
      </c>
      <c r="F9" t="s">
        <v>111</v>
      </c>
    </row>
    <row r="10" spans="1:17" x14ac:dyDescent="0.2">
      <c r="A10" t="s">
        <v>106</v>
      </c>
      <c r="B10" s="22" t="s">
        <v>107</v>
      </c>
      <c r="C10" s="27" t="s">
        <v>116</v>
      </c>
      <c r="D10" s="25">
        <v>2</v>
      </c>
      <c r="E10">
        <v>8</v>
      </c>
    </row>
    <row r="11" spans="1:17" x14ac:dyDescent="0.2">
      <c r="A11" t="s">
        <v>106</v>
      </c>
      <c r="B11" s="22" t="s">
        <v>107</v>
      </c>
      <c r="C11" s="27" t="s">
        <v>117</v>
      </c>
      <c r="D11" s="25">
        <v>3.2</v>
      </c>
      <c r="E11">
        <v>7</v>
      </c>
    </row>
    <row r="12" spans="1:17" x14ac:dyDescent="0.2">
      <c r="A12" t="s">
        <v>106</v>
      </c>
      <c r="B12" s="22" t="s">
        <v>107</v>
      </c>
      <c r="C12" s="27" t="s">
        <v>166</v>
      </c>
      <c r="D12" s="25">
        <v>5</v>
      </c>
      <c r="E12">
        <v>8</v>
      </c>
    </row>
    <row r="13" spans="1:17" x14ac:dyDescent="0.2">
      <c r="A13" t="s">
        <v>106</v>
      </c>
      <c r="B13" s="22" t="s">
        <v>107</v>
      </c>
      <c r="C13" s="27" t="s">
        <v>118</v>
      </c>
      <c r="D13" s="25">
        <v>7.4</v>
      </c>
      <c r="E13">
        <v>13</v>
      </c>
    </row>
    <row r="14" spans="1:17" x14ac:dyDescent="0.2">
      <c r="A14" t="s">
        <v>106</v>
      </c>
      <c r="B14" s="22" t="s">
        <v>107</v>
      </c>
      <c r="C14" s="27" t="s">
        <v>119</v>
      </c>
      <c r="D14" s="25">
        <v>11</v>
      </c>
      <c r="E14">
        <v>17</v>
      </c>
    </row>
    <row r="15" spans="1:17" x14ac:dyDescent="0.2">
      <c r="A15" t="s">
        <v>106</v>
      </c>
      <c r="B15" s="22" t="s">
        <v>107</v>
      </c>
      <c r="C15" s="27" t="s">
        <v>120</v>
      </c>
      <c r="D15" s="25">
        <v>17</v>
      </c>
      <c r="E15">
        <v>19</v>
      </c>
    </row>
    <row r="16" spans="1:17" x14ac:dyDescent="0.2">
      <c r="A16" t="s">
        <v>106</v>
      </c>
      <c r="B16" s="22" t="s">
        <v>107</v>
      </c>
      <c r="C16" s="27" t="s">
        <v>121</v>
      </c>
      <c r="D16" s="25">
        <v>26</v>
      </c>
      <c r="E16">
        <v>7</v>
      </c>
    </row>
    <row r="17" spans="1:14" x14ac:dyDescent="0.2">
      <c r="A17" t="s">
        <v>106</v>
      </c>
      <c r="B17" s="22" t="s">
        <v>107</v>
      </c>
      <c r="C17" s="27" t="s">
        <v>122</v>
      </c>
      <c r="D17" s="25">
        <v>39</v>
      </c>
      <c r="E17">
        <v>4</v>
      </c>
    </row>
    <row r="18" spans="1:14" x14ac:dyDescent="0.2">
      <c r="A18" t="s">
        <v>106</v>
      </c>
      <c r="B18" s="22" t="s">
        <v>107</v>
      </c>
      <c r="D18" s="25" t="s">
        <v>111</v>
      </c>
      <c r="E18">
        <v>83</v>
      </c>
    </row>
    <row r="20" spans="1:14" x14ac:dyDescent="0.2">
      <c r="A20" t="s">
        <v>109</v>
      </c>
    </row>
    <row r="21" spans="1:14" x14ac:dyDescent="0.2">
      <c r="A21" t="s">
        <v>114</v>
      </c>
      <c r="B21" s="22" t="s">
        <v>115</v>
      </c>
      <c r="C21" s="27">
        <v>162</v>
      </c>
      <c r="D21" s="25">
        <v>50</v>
      </c>
      <c r="E21">
        <v>1</v>
      </c>
    </row>
    <row r="22" spans="1:14" x14ac:dyDescent="0.2">
      <c r="A22" t="s">
        <v>114</v>
      </c>
      <c r="B22" s="22" t="s">
        <v>115</v>
      </c>
      <c r="C22" s="27">
        <v>212</v>
      </c>
      <c r="D22" s="25">
        <v>110</v>
      </c>
      <c r="E22">
        <v>1</v>
      </c>
      <c r="I22" t="s">
        <v>200</v>
      </c>
      <c r="N22" s="10" t="s">
        <v>111</v>
      </c>
    </row>
    <row r="23" spans="1:14" x14ac:dyDescent="0.2">
      <c r="A23" t="s">
        <v>114</v>
      </c>
      <c r="B23" s="22" t="s">
        <v>115</v>
      </c>
      <c r="C23" s="27">
        <v>213</v>
      </c>
      <c r="D23" s="25">
        <v>118</v>
      </c>
      <c r="E23">
        <v>1</v>
      </c>
    </row>
    <row r="24" spans="1:14" x14ac:dyDescent="0.2">
      <c r="A24" t="s">
        <v>114</v>
      </c>
      <c r="B24" s="22" t="s">
        <v>115</v>
      </c>
      <c r="C24" s="27">
        <v>357</v>
      </c>
      <c r="D24" s="25">
        <v>549</v>
      </c>
      <c r="E24">
        <v>1</v>
      </c>
    </row>
    <row r="25" spans="1:14" s="59" customFormat="1" x14ac:dyDescent="0.2">
      <c r="C25" s="27"/>
      <c r="D25" s="25"/>
    </row>
    <row r="26" spans="1:14" s="59" customFormat="1" x14ac:dyDescent="0.2">
      <c r="A26" s="59" t="s">
        <v>197</v>
      </c>
      <c r="C26" s="27"/>
      <c r="D26" s="25"/>
    </row>
    <row r="27" spans="1:14" x14ac:dyDescent="0.2">
      <c r="A27" t="s">
        <v>110</v>
      </c>
      <c r="B27" s="22" t="s">
        <v>196</v>
      </c>
      <c r="C27" s="27">
        <v>0</v>
      </c>
      <c r="D27" s="25">
        <v>0</v>
      </c>
      <c r="E27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F37" sqref="F37"/>
    </sheetView>
  </sheetViews>
  <sheetFormatPr defaultRowHeight="12.75" x14ac:dyDescent="0.2"/>
  <cols>
    <col min="3" max="3" width="9.140625" style="45"/>
    <col min="13" max="13" width="14.7109375" customWidth="1"/>
  </cols>
  <sheetData>
    <row r="1" spans="1:16" x14ac:dyDescent="0.2">
      <c r="A1" t="s">
        <v>33</v>
      </c>
      <c r="C1" s="45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204</v>
      </c>
      <c r="N1" t="s">
        <v>45</v>
      </c>
      <c r="O1" t="s">
        <v>46</v>
      </c>
      <c r="P1" t="s">
        <v>47</v>
      </c>
    </row>
    <row r="2" spans="1:16" x14ac:dyDescent="0.2">
      <c r="A2" t="s">
        <v>114</v>
      </c>
      <c r="B2" t="s">
        <v>115</v>
      </c>
      <c r="C2" s="45">
        <v>340</v>
      </c>
      <c r="D2">
        <v>390</v>
      </c>
      <c r="E2">
        <v>1</v>
      </c>
    </row>
    <row r="3" spans="1:16" x14ac:dyDescent="0.2">
      <c r="A3" t="s">
        <v>114</v>
      </c>
      <c r="B3" t="s">
        <v>115</v>
      </c>
      <c r="C3" s="45">
        <v>165</v>
      </c>
      <c r="D3">
        <v>50</v>
      </c>
      <c r="E3">
        <v>1</v>
      </c>
    </row>
    <row r="4" spans="1:16" x14ac:dyDescent="0.2">
      <c r="A4" t="s">
        <v>114</v>
      </c>
      <c r="B4" t="s">
        <v>115</v>
      </c>
      <c r="C4" s="45">
        <v>290</v>
      </c>
      <c r="D4">
        <v>244</v>
      </c>
      <c r="E4">
        <v>1</v>
      </c>
    </row>
    <row r="5" spans="1:16" x14ac:dyDescent="0.2">
      <c r="A5" t="s">
        <v>114</v>
      </c>
      <c r="B5" t="s">
        <v>115</v>
      </c>
      <c r="C5" s="45">
        <v>125</v>
      </c>
      <c r="D5">
        <v>35</v>
      </c>
      <c r="E5">
        <v>1</v>
      </c>
    </row>
    <row r="6" spans="1:16" x14ac:dyDescent="0.2">
      <c r="A6" t="s">
        <v>124</v>
      </c>
      <c r="B6" t="s">
        <v>125</v>
      </c>
      <c r="C6" s="45">
        <v>150</v>
      </c>
      <c r="D6">
        <v>34</v>
      </c>
      <c r="E6">
        <v>1</v>
      </c>
    </row>
    <row r="7" spans="1:16" x14ac:dyDescent="0.2">
      <c r="A7" t="s">
        <v>124</v>
      </c>
      <c r="B7" t="s">
        <v>125</v>
      </c>
      <c r="C7" s="45">
        <v>130</v>
      </c>
      <c r="D7">
        <v>40</v>
      </c>
      <c r="E7">
        <v>1</v>
      </c>
    </row>
    <row r="8" spans="1:16" x14ac:dyDescent="0.2">
      <c r="A8" t="s">
        <v>124</v>
      </c>
      <c r="B8" t="s">
        <v>125</v>
      </c>
      <c r="C8" s="45">
        <v>320</v>
      </c>
      <c r="D8">
        <v>332</v>
      </c>
      <c r="E8">
        <v>1</v>
      </c>
    </row>
    <row r="9" spans="1:16" x14ac:dyDescent="0.2">
      <c r="A9" t="s">
        <v>131</v>
      </c>
      <c r="B9" t="s">
        <v>132</v>
      </c>
      <c r="C9" s="45">
        <v>326</v>
      </c>
      <c r="D9">
        <v>368</v>
      </c>
      <c r="E9">
        <v>1</v>
      </c>
    </row>
    <row r="10" spans="1:16" x14ac:dyDescent="0.2">
      <c r="A10" t="s">
        <v>131</v>
      </c>
      <c r="B10" t="s">
        <v>132</v>
      </c>
      <c r="C10" s="45">
        <v>295</v>
      </c>
      <c r="D10">
        <v>300</v>
      </c>
      <c r="E10">
        <v>1</v>
      </c>
    </row>
    <row r="11" spans="1:16" x14ac:dyDescent="0.2">
      <c r="A11" t="s">
        <v>131</v>
      </c>
      <c r="B11" t="s">
        <v>132</v>
      </c>
      <c r="C11" s="45">
        <v>305</v>
      </c>
      <c r="D11">
        <v>285</v>
      </c>
      <c r="E11">
        <v>1</v>
      </c>
      <c r="M11" t="s">
        <v>216</v>
      </c>
    </row>
    <row r="12" spans="1:16" x14ac:dyDescent="0.2">
      <c r="A12" t="s">
        <v>131</v>
      </c>
      <c r="B12" t="s">
        <v>132</v>
      </c>
      <c r="C12" s="45">
        <v>307</v>
      </c>
      <c r="D12">
        <v>297</v>
      </c>
      <c r="E12">
        <v>1</v>
      </c>
    </row>
    <row r="13" spans="1:16" x14ac:dyDescent="0.2">
      <c r="A13" t="s">
        <v>131</v>
      </c>
      <c r="B13" t="s">
        <v>132</v>
      </c>
      <c r="C13" s="45">
        <v>310</v>
      </c>
      <c r="D13">
        <v>302</v>
      </c>
      <c r="E13">
        <v>1</v>
      </c>
    </row>
    <row r="14" spans="1:16" x14ac:dyDescent="0.2">
      <c r="A14" t="s">
        <v>131</v>
      </c>
      <c r="B14" t="s">
        <v>132</v>
      </c>
      <c r="C14" s="45">
        <v>410</v>
      </c>
      <c r="D14">
        <v>719</v>
      </c>
      <c r="E14">
        <v>1</v>
      </c>
    </row>
    <row r="15" spans="1:16" x14ac:dyDescent="0.2">
      <c r="A15" t="s">
        <v>131</v>
      </c>
      <c r="B15" t="s">
        <v>132</v>
      </c>
      <c r="C15" s="45">
        <v>280</v>
      </c>
      <c r="D15">
        <v>232</v>
      </c>
      <c r="E15">
        <v>1</v>
      </c>
    </row>
    <row r="16" spans="1:16" x14ac:dyDescent="0.2">
      <c r="A16" t="s">
        <v>131</v>
      </c>
      <c r="B16" t="s">
        <v>132</v>
      </c>
      <c r="C16" s="45">
        <v>305</v>
      </c>
      <c r="D16">
        <v>225</v>
      </c>
      <c r="E16">
        <v>1</v>
      </c>
      <c r="M16" s="60" t="s">
        <v>217</v>
      </c>
    </row>
    <row r="17" spans="1:6" x14ac:dyDescent="0.2">
      <c r="A17" t="s">
        <v>131</v>
      </c>
      <c r="B17" t="s">
        <v>132</v>
      </c>
      <c r="C17" s="45">
        <v>350</v>
      </c>
      <c r="D17">
        <v>483</v>
      </c>
      <c r="E17">
        <v>1</v>
      </c>
    </row>
    <row r="18" spans="1:6" x14ac:dyDescent="0.2">
      <c r="A18" t="s">
        <v>131</v>
      </c>
      <c r="B18" t="s">
        <v>132</v>
      </c>
      <c r="C18" s="45">
        <v>230</v>
      </c>
      <c r="D18">
        <v>98</v>
      </c>
      <c r="E18">
        <v>1</v>
      </c>
    </row>
    <row r="19" spans="1:6" x14ac:dyDescent="0.2">
      <c r="A19" t="s">
        <v>131</v>
      </c>
      <c r="B19" t="s">
        <v>132</v>
      </c>
      <c r="C19" s="45">
        <v>310</v>
      </c>
      <c r="D19">
        <v>289</v>
      </c>
      <c r="E19">
        <v>1</v>
      </c>
    </row>
    <row r="20" spans="1:6" x14ac:dyDescent="0.2">
      <c r="A20" t="s">
        <v>131</v>
      </c>
      <c r="B20" t="s">
        <v>132</v>
      </c>
      <c r="C20" s="45">
        <v>310</v>
      </c>
      <c r="D20">
        <v>327</v>
      </c>
      <c r="E20">
        <v>1</v>
      </c>
    </row>
    <row r="21" spans="1:6" x14ac:dyDescent="0.2">
      <c r="A21" t="s">
        <v>131</v>
      </c>
      <c r="B21" t="s">
        <v>132</v>
      </c>
      <c r="C21" s="45">
        <v>320</v>
      </c>
      <c r="D21">
        <v>289</v>
      </c>
      <c r="E21">
        <v>1</v>
      </c>
    </row>
    <row r="22" spans="1:6" x14ac:dyDescent="0.2">
      <c r="A22" t="s">
        <v>106</v>
      </c>
      <c r="B22" t="s">
        <v>107</v>
      </c>
      <c r="C22" s="45" t="s">
        <v>116</v>
      </c>
      <c r="D22" s="45">
        <v>2</v>
      </c>
      <c r="E22">
        <v>6</v>
      </c>
    </row>
    <row r="23" spans="1:6" x14ac:dyDescent="0.2">
      <c r="A23" t="s">
        <v>106</v>
      </c>
      <c r="B23" t="s">
        <v>107</v>
      </c>
      <c r="C23" s="45" t="s">
        <v>117</v>
      </c>
      <c r="D23" s="45">
        <v>3.5</v>
      </c>
      <c r="E23">
        <v>12</v>
      </c>
    </row>
    <row r="24" spans="1:6" x14ac:dyDescent="0.2">
      <c r="A24" t="s">
        <v>106</v>
      </c>
      <c r="B24" t="s">
        <v>107</v>
      </c>
      <c r="C24" s="45" t="s">
        <v>166</v>
      </c>
      <c r="D24" s="45">
        <v>5</v>
      </c>
      <c r="E24">
        <v>13</v>
      </c>
    </row>
    <row r="25" spans="1:6" x14ac:dyDescent="0.2">
      <c r="A25" t="s">
        <v>106</v>
      </c>
      <c r="B25" t="s">
        <v>107</v>
      </c>
      <c r="C25" s="45" t="s">
        <v>118</v>
      </c>
      <c r="D25" s="45">
        <v>7.4</v>
      </c>
      <c r="E25">
        <v>24</v>
      </c>
    </row>
    <row r="26" spans="1:6" x14ac:dyDescent="0.2">
      <c r="A26" t="s">
        <v>106</v>
      </c>
      <c r="B26" t="s">
        <v>107</v>
      </c>
      <c r="C26" s="45" t="s">
        <v>119</v>
      </c>
      <c r="D26" s="45">
        <v>11</v>
      </c>
      <c r="E26">
        <v>24</v>
      </c>
    </row>
    <row r="27" spans="1:6" x14ac:dyDescent="0.2">
      <c r="A27" t="s">
        <v>106</v>
      </c>
      <c r="B27" t="s">
        <v>107</v>
      </c>
      <c r="C27" s="45" t="s">
        <v>120</v>
      </c>
      <c r="D27" s="45">
        <v>17</v>
      </c>
      <c r="E27">
        <v>24</v>
      </c>
    </row>
    <row r="28" spans="1:6" x14ac:dyDescent="0.2">
      <c r="A28" t="s">
        <v>106</v>
      </c>
      <c r="B28" t="s">
        <v>107</v>
      </c>
      <c r="C28" s="45" t="s">
        <v>121</v>
      </c>
      <c r="D28">
        <v>26</v>
      </c>
      <c r="E28">
        <v>12</v>
      </c>
    </row>
    <row r="29" spans="1:6" x14ac:dyDescent="0.2">
      <c r="A29" t="s">
        <v>106</v>
      </c>
      <c r="B29" t="s">
        <v>107</v>
      </c>
      <c r="C29" s="45" t="s">
        <v>122</v>
      </c>
      <c r="D29">
        <v>39</v>
      </c>
      <c r="E29">
        <v>6</v>
      </c>
    </row>
    <row r="30" spans="1:6" x14ac:dyDescent="0.2">
      <c r="A30" t="s">
        <v>106</v>
      </c>
      <c r="B30" t="s">
        <v>107</v>
      </c>
      <c r="E30">
        <v>121</v>
      </c>
      <c r="F30" t="s">
        <v>102</v>
      </c>
    </row>
    <row r="33" spans="1:6" x14ac:dyDescent="0.2">
      <c r="A33" t="s">
        <v>130</v>
      </c>
    </row>
    <row r="34" spans="1:6" x14ac:dyDescent="0.2">
      <c r="A34" t="s">
        <v>110</v>
      </c>
      <c r="B34" t="s">
        <v>196</v>
      </c>
      <c r="C34" s="45">
        <v>0</v>
      </c>
      <c r="D34">
        <v>0</v>
      </c>
      <c r="E34">
        <v>0</v>
      </c>
      <c r="F34" t="s">
        <v>111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9" workbookViewId="0">
      <selection activeCell="C36" sqref="C36"/>
    </sheetView>
  </sheetViews>
  <sheetFormatPr defaultRowHeight="12.75" x14ac:dyDescent="0.2"/>
  <cols>
    <col min="1" max="1" width="8.140625" style="57" customWidth="1"/>
    <col min="2" max="2" width="24.7109375" style="57" customWidth="1"/>
    <col min="3" max="3" width="27.140625" style="15" customWidth="1"/>
    <col min="4" max="16384" width="9.140625" style="57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56"/>
      <c r="F2" s="56"/>
      <c r="G2" s="2"/>
      <c r="H2" s="109"/>
      <c r="I2" s="109"/>
      <c r="J2" s="110"/>
      <c r="K2" s="110"/>
      <c r="L2" s="110"/>
      <c r="M2" s="110"/>
    </row>
    <row r="3" spans="1:13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s="57" t="s">
        <v>0</v>
      </c>
      <c r="C13" s="13" t="s">
        <v>93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s="57" t="s">
        <v>1</v>
      </c>
      <c r="C14" s="13" t="s">
        <v>187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s="57" t="s">
        <v>2</v>
      </c>
      <c r="C15" s="14">
        <v>42565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s="57" t="s">
        <v>3</v>
      </c>
      <c r="C16" s="13" t="s">
        <v>237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5" x14ac:dyDescent="0.2">
      <c r="A17" s="7">
        <v>7</v>
      </c>
      <c r="B17" s="5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5" x14ac:dyDescent="0.2">
      <c r="A18" s="7">
        <v>8</v>
      </c>
      <c r="B18" s="57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5" x14ac:dyDescent="0.2">
      <c r="A19" s="7">
        <v>9</v>
      </c>
      <c r="B19" s="57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5" x14ac:dyDescent="0.2">
      <c r="A20" s="7">
        <v>10</v>
      </c>
      <c r="B20" s="57" t="s">
        <v>6</v>
      </c>
      <c r="C20" s="13" t="s">
        <v>192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5" x14ac:dyDescent="0.2">
      <c r="A21" s="7">
        <v>11</v>
      </c>
      <c r="B21" s="57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5" x14ac:dyDescent="0.2">
      <c r="A22" s="7">
        <v>12</v>
      </c>
      <c r="B22" s="57" t="s">
        <v>8</v>
      </c>
      <c r="C22" s="13" t="s">
        <v>193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5" x14ac:dyDescent="0.2">
      <c r="A23" s="7">
        <v>13</v>
      </c>
      <c r="B23" s="57" t="s">
        <v>9</v>
      </c>
      <c r="C23" s="13">
        <v>250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5" x14ac:dyDescent="0.2">
      <c r="A24" s="7">
        <v>14</v>
      </c>
      <c r="B24" s="57" t="s">
        <v>10</v>
      </c>
      <c r="C24" s="13" t="s">
        <v>165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  <c r="N24" s="57" t="s">
        <v>235</v>
      </c>
      <c r="O24" s="103" t="s">
        <v>236</v>
      </c>
    </row>
    <row r="25" spans="1:15" x14ac:dyDescent="0.2">
      <c r="A25" s="7">
        <v>15</v>
      </c>
      <c r="B25" s="57" t="s">
        <v>11</v>
      </c>
      <c r="C25" s="13" t="s">
        <v>243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  <c r="N25" s="57">
        <f>1535+1124+794</f>
        <v>3453</v>
      </c>
      <c r="O25" s="57">
        <f>N25/60</f>
        <v>57.55</v>
      </c>
    </row>
    <row r="26" spans="1:15" x14ac:dyDescent="0.2">
      <c r="A26" s="7">
        <v>16</v>
      </c>
      <c r="B26" s="57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5" x14ac:dyDescent="0.2">
      <c r="A27" s="7">
        <v>17</v>
      </c>
      <c r="B27" s="57" t="s">
        <v>13</v>
      </c>
      <c r="C27" s="13">
        <v>100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5" x14ac:dyDescent="0.2">
      <c r="A28" s="7">
        <v>18</v>
      </c>
      <c r="B28" s="57" t="s">
        <v>14</v>
      </c>
      <c r="C28" s="13">
        <v>90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5" x14ac:dyDescent="0.2">
      <c r="A29" s="7">
        <v>19</v>
      </c>
      <c r="B29" s="57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5" x14ac:dyDescent="0.2">
      <c r="A30" s="7">
        <v>20</v>
      </c>
      <c r="B30" s="57" t="s">
        <v>15</v>
      </c>
      <c r="C30" s="13">
        <v>12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5" x14ac:dyDescent="0.2">
      <c r="A31" s="7">
        <v>21</v>
      </c>
      <c r="B31" s="57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5" x14ac:dyDescent="0.2">
      <c r="A32" s="7">
        <v>22</v>
      </c>
      <c r="B32" s="57" t="s">
        <v>16</v>
      </c>
      <c r="C32" s="104" t="s">
        <v>218</v>
      </c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7">
        <v>23</v>
      </c>
      <c r="B33" s="57" t="s">
        <v>17</v>
      </c>
      <c r="C33" s="15" t="s">
        <v>251</v>
      </c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s="57" t="s">
        <v>28</v>
      </c>
      <c r="C34" s="19">
        <v>0.6875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s="57" t="s">
        <v>29</v>
      </c>
      <c r="C35" s="19">
        <v>0.72916666666666663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s="57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s="5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s="57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s="57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s="57" t="s">
        <v>20</v>
      </c>
      <c r="C40" s="13">
        <v>192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s="57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s="57" t="s">
        <v>21</v>
      </c>
      <c r="C42" s="13">
        <v>12.7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s="57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s="57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s="57" t="s">
        <v>23</v>
      </c>
      <c r="C45" s="13">
        <v>30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s="57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s="57" t="s">
        <v>52</v>
      </c>
      <c r="C47" s="13" t="s">
        <v>172</v>
      </c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s="57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s="57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s="57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s="57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s="57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A4" workbookViewId="0">
      <selection activeCell="M22" sqref="M22"/>
    </sheetView>
  </sheetViews>
  <sheetFormatPr defaultRowHeight="12.75" x14ac:dyDescent="0.2"/>
  <cols>
    <col min="1" max="2" width="9.140625" style="57"/>
    <col min="3" max="3" width="9.140625" style="45"/>
    <col min="4" max="16384" width="9.140625" style="57"/>
  </cols>
  <sheetData>
    <row r="1" spans="1:16" x14ac:dyDescent="0.2">
      <c r="A1" s="57" t="s">
        <v>33</v>
      </c>
      <c r="C1" s="45" t="s">
        <v>34</v>
      </c>
      <c r="D1" s="57" t="s">
        <v>35</v>
      </c>
      <c r="E1" s="57" t="s">
        <v>36</v>
      </c>
      <c r="F1" s="57" t="s">
        <v>37</v>
      </c>
      <c r="G1" s="57" t="s">
        <v>38</v>
      </c>
      <c r="H1" s="57" t="s">
        <v>39</v>
      </c>
      <c r="I1" s="57" t="s">
        <v>40</v>
      </c>
      <c r="J1" s="57" t="s">
        <v>41</v>
      </c>
      <c r="K1" s="57" t="s">
        <v>42</v>
      </c>
      <c r="L1" s="57" t="s">
        <v>43</v>
      </c>
      <c r="M1" s="57" t="s">
        <v>44</v>
      </c>
      <c r="N1" s="57" t="s">
        <v>45</v>
      </c>
      <c r="O1" s="57" t="s">
        <v>46</v>
      </c>
      <c r="P1" s="57" t="s">
        <v>47</v>
      </c>
    </row>
    <row r="2" spans="1:16" x14ac:dyDescent="0.2">
      <c r="A2" s="57" t="s">
        <v>106</v>
      </c>
      <c r="B2" s="57" t="s">
        <v>107</v>
      </c>
      <c r="C2" s="45" t="s">
        <v>116</v>
      </c>
      <c r="D2" s="57">
        <v>2</v>
      </c>
      <c r="E2" s="17">
        <v>1.05</v>
      </c>
    </row>
    <row r="3" spans="1:16" x14ac:dyDescent="0.2">
      <c r="A3" s="57" t="s">
        <v>106</v>
      </c>
      <c r="B3" s="57" t="s">
        <v>107</v>
      </c>
      <c r="C3" s="45" t="s">
        <v>117</v>
      </c>
      <c r="D3" s="57">
        <v>3.2</v>
      </c>
      <c r="E3" s="17">
        <v>3.99</v>
      </c>
    </row>
    <row r="4" spans="1:16" x14ac:dyDescent="0.2">
      <c r="A4" s="57" t="s">
        <v>106</v>
      </c>
      <c r="B4" s="57" t="s">
        <v>107</v>
      </c>
      <c r="C4" s="45" t="s">
        <v>166</v>
      </c>
      <c r="D4" s="57">
        <v>5</v>
      </c>
      <c r="E4" s="17">
        <v>1.05</v>
      </c>
    </row>
    <row r="5" spans="1:16" x14ac:dyDescent="0.2">
      <c r="A5" s="57" t="s">
        <v>106</v>
      </c>
      <c r="B5" s="57" t="s">
        <v>107</v>
      </c>
      <c r="C5" s="45" t="s">
        <v>118</v>
      </c>
      <c r="D5" s="57">
        <v>7.4</v>
      </c>
      <c r="E5" s="17">
        <v>7.98</v>
      </c>
    </row>
    <row r="6" spans="1:16" x14ac:dyDescent="0.2">
      <c r="A6" s="57" t="s">
        <v>106</v>
      </c>
      <c r="B6" s="57" t="s">
        <v>107</v>
      </c>
      <c r="C6" s="45" t="s">
        <v>119</v>
      </c>
      <c r="D6" s="57">
        <v>11</v>
      </c>
      <c r="E6" s="17">
        <v>12.6</v>
      </c>
    </row>
    <row r="7" spans="1:16" x14ac:dyDescent="0.2">
      <c r="A7" s="57" t="s">
        <v>106</v>
      </c>
      <c r="B7" s="57" t="s">
        <v>107</v>
      </c>
      <c r="C7" s="45" t="s">
        <v>120</v>
      </c>
      <c r="D7" s="57">
        <v>17</v>
      </c>
      <c r="E7" s="17">
        <v>10.08</v>
      </c>
    </row>
    <row r="8" spans="1:16" x14ac:dyDescent="0.2">
      <c r="A8" s="57" t="s">
        <v>106</v>
      </c>
      <c r="B8" s="57" t="s">
        <v>107</v>
      </c>
      <c r="C8" s="45" t="s">
        <v>121</v>
      </c>
      <c r="D8" s="57">
        <v>26</v>
      </c>
      <c r="E8" s="17">
        <v>4.2</v>
      </c>
    </row>
    <row r="9" spans="1:16" x14ac:dyDescent="0.2">
      <c r="A9" s="57" t="s">
        <v>106</v>
      </c>
      <c r="B9" s="57" t="s">
        <v>107</v>
      </c>
      <c r="C9" s="45" t="s">
        <v>122</v>
      </c>
      <c r="D9" s="57">
        <v>39</v>
      </c>
      <c r="E9" s="17">
        <v>2.1</v>
      </c>
    </row>
    <row r="10" spans="1:16" x14ac:dyDescent="0.2">
      <c r="A10" s="57" t="s">
        <v>106</v>
      </c>
      <c r="B10" s="57" t="s">
        <v>107</v>
      </c>
      <c r="D10" s="57" t="s">
        <v>111</v>
      </c>
      <c r="E10" s="57">
        <v>42</v>
      </c>
      <c r="F10" s="57" t="s">
        <v>245</v>
      </c>
    </row>
    <row r="11" spans="1:16" x14ac:dyDescent="0.2">
      <c r="A11" s="57" t="s">
        <v>114</v>
      </c>
      <c r="B11" s="57" t="s">
        <v>115</v>
      </c>
      <c r="C11" s="45">
        <v>230</v>
      </c>
      <c r="D11" s="57">
        <v>135</v>
      </c>
      <c r="E11" s="57">
        <v>1</v>
      </c>
    </row>
    <row r="12" spans="1:16" x14ac:dyDescent="0.2">
      <c r="A12" s="57" t="s">
        <v>114</v>
      </c>
      <c r="B12" s="57" t="s">
        <v>115</v>
      </c>
      <c r="C12" s="45">
        <v>90</v>
      </c>
      <c r="D12" s="57">
        <v>13</v>
      </c>
      <c r="E12" s="57">
        <v>1</v>
      </c>
    </row>
    <row r="13" spans="1:16" x14ac:dyDescent="0.2">
      <c r="A13" s="57" t="s">
        <v>124</v>
      </c>
      <c r="B13" s="57" t="s">
        <v>125</v>
      </c>
      <c r="C13" s="45">
        <v>368</v>
      </c>
      <c r="D13" s="57">
        <v>465</v>
      </c>
      <c r="E13" s="57">
        <v>1</v>
      </c>
    </row>
    <row r="14" spans="1:16" x14ac:dyDescent="0.2">
      <c r="A14" s="57" t="s">
        <v>124</v>
      </c>
      <c r="B14" s="57" t="s">
        <v>125</v>
      </c>
      <c r="C14" s="45">
        <v>440</v>
      </c>
      <c r="D14" s="57">
        <v>849</v>
      </c>
      <c r="E14" s="57">
        <v>1</v>
      </c>
    </row>
    <row r="15" spans="1:16" x14ac:dyDescent="0.2">
      <c r="A15" s="57" t="s">
        <v>105</v>
      </c>
      <c r="B15" s="57" t="s">
        <v>176</v>
      </c>
      <c r="C15" s="45">
        <v>113</v>
      </c>
      <c r="D15" s="57">
        <v>28</v>
      </c>
      <c r="E15" s="57">
        <v>1</v>
      </c>
    </row>
    <row r="16" spans="1:16" x14ac:dyDescent="0.2">
      <c r="A16" s="57" t="s">
        <v>105</v>
      </c>
      <c r="B16" s="57" t="s">
        <v>176</v>
      </c>
      <c r="C16" s="45">
        <v>140</v>
      </c>
      <c r="D16" s="57">
        <v>36</v>
      </c>
      <c r="E16" s="57">
        <v>1</v>
      </c>
    </row>
    <row r="17" spans="1:13" x14ac:dyDescent="0.2">
      <c r="A17" s="57" t="s">
        <v>105</v>
      </c>
      <c r="B17" s="57" t="s">
        <v>176</v>
      </c>
      <c r="C17" s="45">
        <v>150</v>
      </c>
      <c r="D17" s="57">
        <v>44</v>
      </c>
      <c r="E17" s="57">
        <v>1</v>
      </c>
    </row>
    <row r="18" spans="1:13" x14ac:dyDescent="0.2">
      <c r="A18" s="57" t="s">
        <v>105</v>
      </c>
      <c r="B18" s="57" t="s">
        <v>176</v>
      </c>
      <c r="C18" s="45">
        <v>132</v>
      </c>
      <c r="D18" s="57">
        <v>30</v>
      </c>
      <c r="E18" s="57">
        <v>1</v>
      </c>
    </row>
    <row r="19" spans="1:13" x14ac:dyDescent="0.2">
      <c r="A19" s="57" t="s">
        <v>131</v>
      </c>
      <c r="B19" s="57" t="s">
        <v>132</v>
      </c>
      <c r="C19" s="45">
        <v>320</v>
      </c>
      <c r="D19" s="57">
        <v>382</v>
      </c>
      <c r="E19" s="57">
        <v>1</v>
      </c>
    </row>
    <row r="20" spans="1:13" x14ac:dyDescent="0.2">
      <c r="A20" s="57" t="s">
        <v>131</v>
      </c>
      <c r="B20" s="57" t="s">
        <v>132</v>
      </c>
      <c r="C20" s="45">
        <v>390</v>
      </c>
      <c r="D20" s="57">
        <v>272</v>
      </c>
      <c r="E20" s="57">
        <v>1</v>
      </c>
    </row>
    <row r="21" spans="1:13" x14ac:dyDescent="0.2">
      <c r="A21" s="57" t="s">
        <v>131</v>
      </c>
      <c r="B21" s="57" t="s">
        <v>132</v>
      </c>
      <c r="C21" s="45">
        <v>305</v>
      </c>
      <c r="D21" s="57">
        <v>347</v>
      </c>
      <c r="E21" s="57">
        <v>1</v>
      </c>
      <c r="M21" s="60" t="s">
        <v>255</v>
      </c>
    </row>
    <row r="22" spans="1:13" s="102" customFormat="1" x14ac:dyDescent="0.2">
      <c r="C22" s="45"/>
    </row>
    <row r="23" spans="1:13" s="102" customFormat="1" x14ac:dyDescent="0.2">
      <c r="A23" s="102" t="s">
        <v>130</v>
      </c>
      <c r="C23" s="45"/>
    </row>
    <row r="24" spans="1:13" x14ac:dyDescent="0.2">
      <c r="A24" s="57" t="s">
        <v>114</v>
      </c>
      <c r="B24" s="57" t="s">
        <v>115</v>
      </c>
      <c r="C24" s="45">
        <v>290</v>
      </c>
      <c r="D24" s="57">
        <v>254</v>
      </c>
      <c r="E24" s="57">
        <v>1</v>
      </c>
      <c r="M24" s="60" t="s">
        <v>111</v>
      </c>
    </row>
    <row r="25" spans="1:13" x14ac:dyDescent="0.2">
      <c r="A25" s="57" t="s">
        <v>114</v>
      </c>
      <c r="B25" s="57" t="s">
        <v>115</v>
      </c>
      <c r="C25" s="45">
        <v>137</v>
      </c>
      <c r="D25" s="57">
        <v>35</v>
      </c>
      <c r="E25" s="57">
        <v>1</v>
      </c>
    </row>
    <row r="26" spans="1:13" x14ac:dyDescent="0.2">
      <c r="A26" s="57" t="s">
        <v>105</v>
      </c>
      <c r="B26" s="57" t="s">
        <v>176</v>
      </c>
      <c r="C26" s="45">
        <v>175</v>
      </c>
      <c r="D26" s="57">
        <v>80</v>
      </c>
      <c r="E26" s="57">
        <v>1</v>
      </c>
    </row>
    <row r="27" spans="1:13" x14ac:dyDescent="0.2">
      <c r="A27" s="57" t="s">
        <v>105</v>
      </c>
      <c r="B27" s="57" t="s">
        <v>176</v>
      </c>
      <c r="C27" s="45">
        <v>185</v>
      </c>
      <c r="D27" s="57">
        <v>87</v>
      </c>
      <c r="E27" s="57">
        <v>1</v>
      </c>
    </row>
    <row r="28" spans="1:13" x14ac:dyDescent="0.2">
      <c r="A28" s="57" t="s">
        <v>131</v>
      </c>
      <c r="B28" s="57" t="s">
        <v>132</v>
      </c>
      <c r="C28" s="45">
        <v>320</v>
      </c>
      <c r="D28" s="57">
        <v>382</v>
      </c>
      <c r="E28" s="57">
        <v>0</v>
      </c>
    </row>
    <row r="29" spans="1:13" x14ac:dyDescent="0.2">
      <c r="A29" s="57" t="s">
        <v>131</v>
      </c>
      <c r="B29" s="57" t="s">
        <v>132</v>
      </c>
      <c r="C29" s="45">
        <v>310</v>
      </c>
      <c r="D29" s="57">
        <v>370</v>
      </c>
      <c r="E29" s="57">
        <v>0</v>
      </c>
    </row>
    <row r="30" spans="1:13" x14ac:dyDescent="0.2">
      <c r="A30" s="57" t="s">
        <v>131</v>
      </c>
      <c r="B30" s="57" t="s">
        <v>132</v>
      </c>
      <c r="C30" s="45">
        <v>370</v>
      </c>
      <c r="D30" s="57">
        <v>614</v>
      </c>
      <c r="E30" s="57">
        <v>3</v>
      </c>
    </row>
    <row r="31" spans="1:13" x14ac:dyDescent="0.2">
      <c r="A31" s="57" t="s">
        <v>133</v>
      </c>
      <c r="B31" s="57" t="s">
        <v>168</v>
      </c>
      <c r="C31" s="45">
        <v>195</v>
      </c>
      <c r="D31" s="57">
        <v>86</v>
      </c>
      <c r="E31" s="57">
        <v>1</v>
      </c>
    </row>
    <row r="32" spans="1:13" s="102" customFormat="1" x14ac:dyDescent="0.2">
      <c r="C32" s="45"/>
    </row>
    <row r="33" spans="1:5" s="102" customFormat="1" x14ac:dyDescent="0.2">
      <c r="A33" s="102" t="s">
        <v>210</v>
      </c>
      <c r="C33" s="45"/>
    </row>
    <row r="34" spans="1:5" x14ac:dyDescent="0.2">
      <c r="A34" s="57" t="s">
        <v>110</v>
      </c>
      <c r="B34" s="57" t="s">
        <v>196</v>
      </c>
      <c r="C34" s="45">
        <v>0</v>
      </c>
      <c r="D34" s="57">
        <v>0</v>
      </c>
      <c r="E34" s="57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9" workbookViewId="0">
      <selection activeCell="C36" sqref="C36"/>
    </sheetView>
  </sheetViews>
  <sheetFormatPr defaultRowHeight="12.75" x14ac:dyDescent="0.2"/>
  <cols>
    <col min="1" max="1" width="8.140625" style="57" customWidth="1"/>
    <col min="2" max="2" width="26.5703125" style="57" customWidth="1"/>
    <col min="3" max="3" width="22.7109375" style="15" customWidth="1"/>
    <col min="4" max="16384" width="9.140625" style="57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56"/>
      <c r="F2" s="56"/>
      <c r="G2" s="2"/>
      <c r="H2" s="109"/>
      <c r="I2" s="109"/>
      <c r="J2" s="110"/>
      <c r="K2" s="110"/>
      <c r="L2" s="110"/>
      <c r="M2" s="110"/>
    </row>
    <row r="3" spans="1:13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s="57" t="s">
        <v>0</v>
      </c>
      <c r="C13" s="13" t="s">
        <v>93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s="57" t="s">
        <v>1</v>
      </c>
      <c r="C14" s="13" t="s">
        <v>188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s="57" t="s">
        <v>2</v>
      </c>
      <c r="C15" s="14">
        <v>42565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s="57" t="s">
        <v>3</v>
      </c>
      <c r="C16" s="13" t="s">
        <v>237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5" x14ac:dyDescent="0.2">
      <c r="A17" s="7">
        <v>7</v>
      </c>
      <c r="B17" s="5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5" x14ac:dyDescent="0.2">
      <c r="A18" s="7">
        <v>8</v>
      </c>
      <c r="B18" s="57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5" x14ac:dyDescent="0.2">
      <c r="A19" s="7">
        <v>9</v>
      </c>
      <c r="B19" s="57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5" x14ac:dyDescent="0.2">
      <c r="A20" s="7">
        <v>10</v>
      </c>
      <c r="B20" s="57" t="s">
        <v>6</v>
      </c>
      <c r="C20" s="13" t="s">
        <v>192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5" x14ac:dyDescent="0.2">
      <c r="A21" s="7">
        <v>11</v>
      </c>
      <c r="B21" s="57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5" x14ac:dyDescent="0.2">
      <c r="A22" s="7">
        <v>12</v>
      </c>
      <c r="B22" s="57" t="s">
        <v>8</v>
      </c>
      <c r="C22" s="13" t="s">
        <v>193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5" x14ac:dyDescent="0.2">
      <c r="A23" s="7">
        <v>13</v>
      </c>
      <c r="B23" s="57" t="s">
        <v>9</v>
      </c>
      <c r="C23" s="13">
        <v>250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5" x14ac:dyDescent="0.2">
      <c r="A24" s="7">
        <v>14</v>
      </c>
      <c r="B24" s="57" t="s">
        <v>10</v>
      </c>
      <c r="C24" s="13" t="s">
        <v>165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  <c r="N24" s="57" t="s">
        <v>235</v>
      </c>
      <c r="O24" s="103" t="s">
        <v>236</v>
      </c>
    </row>
    <row r="25" spans="1:15" x14ac:dyDescent="0.2">
      <c r="A25" s="7">
        <v>15</v>
      </c>
      <c r="B25" s="57" t="s">
        <v>11</v>
      </c>
      <c r="C25" s="13" t="s">
        <v>244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  <c r="N25" s="57">
        <f>1202+884+595</f>
        <v>2681</v>
      </c>
      <c r="O25" s="57">
        <f>N25/60</f>
        <v>44.68333333333333</v>
      </c>
    </row>
    <row r="26" spans="1:15" x14ac:dyDescent="0.2">
      <c r="A26" s="7">
        <v>16</v>
      </c>
      <c r="B26" s="57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5" x14ac:dyDescent="0.2">
      <c r="A27" s="7">
        <v>17</v>
      </c>
      <c r="B27" s="57" t="s">
        <v>13</v>
      </c>
      <c r="C27" s="13">
        <v>100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5" x14ac:dyDescent="0.2">
      <c r="A28" s="7">
        <v>18</v>
      </c>
      <c r="B28" s="57" t="s">
        <v>14</v>
      </c>
      <c r="C28" s="13">
        <v>90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5" x14ac:dyDescent="0.2">
      <c r="A29" s="7">
        <v>19</v>
      </c>
      <c r="B29" s="57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5" x14ac:dyDescent="0.2">
      <c r="A30" s="7">
        <v>20</v>
      </c>
      <c r="B30" s="57" t="s">
        <v>15</v>
      </c>
      <c r="C30" s="13">
        <v>12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5" x14ac:dyDescent="0.2">
      <c r="A31" s="7">
        <v>21</v>
      </c>
      <c r="B31" s="57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5" x14ac:dyDescent="0.2">
      <c r="A32" s="7">
        <v>22</v>
      </c>
      <c r="B32" s="57" t="s">
        <v>16</v>
      </c>
      <c r="C32" s="104" t="s">
        <v>246</v>
      </c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7">
        <v>23</v>
      </c>
      <c r="B33" s="57" t="s">
        <v>17</v>
      </c>
      <c r="C33" s="15" t="s">
        <v>247</v>
      </c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s="57" t="s">
        <v>28</v>
      </c>
      <c r="C34" s="19">
        <v>0.72916666666666663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s="57" t="s">
        <v>29</v>
      </c>
      <c r="C35" s="19">
        <v>0.77083333333333337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s="57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s="5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s="57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s="57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s="57" t="s">
        <v>20</v>
      </c>
      <c r="C40" s="13">
        <v>192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s="57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s="57" t="s">
        <v>21</v>
      </c>
      <c r="C42" s="13">
        <v>12.7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s="57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s="57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s="57" t="s">
        <v>23</v>
      </c>
      <c r="C45" s="13">
        <v>30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s="57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s="57" t="s">
        <v>52</v>
      </c>
      <c r="C47" s="13" t="s">
        <v>172</v>
      </c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s="57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s="57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s="57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s="57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s="57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G13" sqref="G13"/>
    </sheetView>
  </sheetViews>
  <sheetFormatPr defaultRowHeight="12.75" x14ac:dyDescent="0.2"/>
  <cols>
    <col min="1" max="2" width="9.140625" style="57"/>
    <col min="3" max="3" width="9.140625" style="45"/>
    <col min="4" max="16384" width="9.140625" style="57"/>
  </cols>
  <sheetData>
    <row r="1" spans="1:16" x14ac:dyDescent="0.2">
      <c r="A1" s="57" t="s">
        <v>33</v>
      </c>
      <c r="C1" s="45" t="s">
        <v>34</v>
      </c>
      <c r="D1" s="57" t="s">
        <v>35</v>
      </c>
      <c r="E1" s="57" t="s">
        <v>36</v>
      </c>
      <c r="F1" s="57" t="s">
        <v>37</v>
      </c>
      <c r="G1" s="57" t="s">
        <v>38</v>
      </c>
      <c r="H1" s="57" t="s">
        <v>39</v>
      </c>
      <c r="I1" s="57" t="s">
        <v>40</v>
      </c>
      <c r="J1" s="57" t="s">
        <v>41</v>
      </c>
      <c r="K1" s="57" t="s">
        <v>42</v>
      </c>
      <c r="L1" s="57" t="s">
        <v>43</v>
      </c>
      <c r="M1" s="57" t="s">
        <v>44</v>
      </c>
      <c r="N1" s="57" t="s">
        <v>45</v>
      </c>
      <c r="O1" s="57" t="s">
        <v>46</v>
      </c>
      <c r="P1" s="57" t="s">
        <v>47</v>
      </c>
    </row>
    <row r="2" spans="1:16" x14ac:dyDescent="0.2">
      <c r="A2" s="57" t="s">
        <v>106</v>
      </c>
      <c r="B2" s="57" t="s">
        <v>107</v>
      </c>
      <c r="C2" s="45" t="s">
        <v>116</v>
      </c>
      <c r="D2" s="57">
        <v>2</v>
      </c>
      <c r="E2" s="17">
        <v>1.125</v>
      </c>
    </row>
    <row r="3" spans="1:16" x14ac:dyDescent="0.2">
      <c r="A3" s="57" t="s">
        <v>106</v>
      </c>
      <c r="B3" s="57" t="s">
        <v>107</v>
      </c>
      <c r="C3" s="45" t="s">
        <v>117</v>
      </c>
      <c r="D3" s="57">
        <v>3.2</v>
      </c>
      <c r="E3" s="17">
        <v>4.2750000000000004</v>
      </c>
    </row>
    <row r="4" spans="1:16" x14ac:dyDescent="0.2">
      <c r="A4" s="57" t="s">
        <v>106</v>
      </c>
      <c r="B4" s="57" t="s">
        <v>107</v>
      </c>
      <c r="C4" s="45" t="s">
        <v>166</v>
      </c>
      <c r="D4" s="57">
        <v>5</v>
      </c>
      <c r="E4" s="17">
        <v>1.125</v>
      </c>
    </row>
    <row r="5" spans="1:16" x14ac:dyDescent="0.2">
      <c r="A5" s="57" t="s">
        <v>106</v>
      </c>
      <c r="B5" s="57" t="s">
        <v>107</v>
      </c>
      <c r="C5" s="45" t="s">
        <v>118</v>
      </c>
      <c r="D5" s="57">
        <v>7.4</v>
      </c>
      <c r="E5" s="17">
        <v>8.5500000000000007</v>
      </c>
    </row>
    <row r="6" spans="1:16" x14ac:dyDescent="0.2">
      <c r="A6" s="57" t="s">
        <v>106</v>
      </c>
      <c r="B6" s="57" t="s">
        <v>107</v>
      </c>
      <c r="C6" s="45" t="s">
        <v>119</v>
      </c>
      <c r="D6" s="57">
        <v>11</v>
      </c>
      <c r="E6" s="17">
        <v>13.5</v>
      </c>
    </row>
    <row r="7" spans="1:16" x14ac:dyDescent="0.2">
      <c r="A7" s="57" t="s">
        <v>106</v>
      </c>
      <c r="B7" s="57" t="s">
        <v>107</v>
      </c>
      <c r="C7" s="45" t="s">
        <v>120</v>
      </c>
      <c r="D7" s="57">
        <v>17</v>
      </c>
      <c r="E7" s="17">
        <v>10.799999999999999</v>
      </c>
    </row>
    <row r="8" spans="1:16" x14ac:dyDescent="0.2">
      <c r="A8" s="57" t="s">
        <v>106</v>
      </c>
      <c r="B8" s="57" t="s">
        <v>107</v>
      </c>
      <c r="C8" s="45" t="s">
        <v>121</v>
      </c>
      <c r="D8" s="57">
        <v>26</v>
      </c>
      <c r="E8" s="17">
        <v>4.5</v>
      </c>
    </row>
    <row r="9" spans="1:16" x14ac:dyDescent="0.2">
      <c r="A9" s="57" t="s">
        <v>106</v>
      </c>
      <c r="B9" s="57" t="s">
        <v>107</v>
      </c>
      <c r="C9" s="45" t="s">
        <v>122</v>
      </c>
      <c r="D9" s="57">
        <v>39</v>
      </c>
      <c r="E9" s="17">
        <v>2.25</v>
      </c>
    </row>
    <row r="10" spans="1:16" x14ac:dyDescent="0.2">
      <c r="A10" s="57" t="s">
        <v>106</v>
      </c>
      <c r="B10" s="57" t="s">
        <v>107</v>
      </c>
      <c r="D10" s="57" t="s">
        <v>111</v>
      </c>
      <c r="E10" s="57">
        <v>45</v>
      </c>
    </row>
    <row r="11" spans="1:16" x14ac:dyDescent="0.2">
      <c r="A11" s="57" t="s">
        <v>114</v>
      </c>
      <c r="B11" s="57" t="s">
        <v>115</v>
      </c>
      <c r="C11" s="45">
        <v>135</v>
      </c>
      <c r="D11" s="57">
        <v>38</v>
      </c>
      <c r="E11" s="57">
        <v>1</v>
      </c>
    </row>
    <row r="12" spans="1:16" x14ac:dyDescent="0.2">
      <c r="A12" s="57" t="s">
        <v>114</v>
      </c>
      <c r="B12" s="57" t="s">
        <v>115</v>
      </c>
      <c r="C12" s="45">
        <v>153</v>
      </c>
      <c r="D12" s="57">
        <v>42</v>
      </c>
      <c r="E12" s="57">
        <v>1</v>
      </c>
    </row>
    <row r="13" spans="1:16" x14ac:dyDescent="0.2">
      <c r="A13" s="57" t="s">
        <v>114</v>
      </c>
      <c r="B13" s="105" t="s">
        <v>115</v>
      </c>
      <c r="C13" s="45">
        <v>270</v>
      </c>
      <c r="D13" s="57">
        <v>192</v>
      </c>
      <c r="E13" s="57">
        <v>1</v>
      </c>
      <c r="M13" s="60" t="s">
        <v>256</v>
      </c>
    </row>
    <row r="14" spans="1:16" x14ac:dyDescent="0.2">
      <c r="A14" s="57" t="s">
        <v>124</v>
      </c>
      <c r="B14" s="57" t="s">
        <v>125</v>
      </c>
      <c r="C14" s="45">
        <v>370</v>
      </c>
      <c r="D14" s="57">
        <v>585</v>
      </c>
      <c r="E14" s="57">
        <v>1</v>
      </c>
    </row>
    <row r="15" spans="1:16" x14ac:dyDescent="0.2">
      <c r="A15" s="57" t="s">
        <v>131</v>
      </c>
      <c r="B15" s="57" t="s">
        <v>132</v>
      </c>
      <c r="C15" s="45">
        <v>305</v>
      </c>
      <c r="D15" s="57">
        <v>255</v>
      </c>
      <c r="E15" s="57">
        <v>1</v>
      </c>
    </row>
    <row r="16" spans="1:16" x14ac:dyDescent="0.2">
      <c r="A16" s="57" t="s">
        <v>131</v>
      </c>
      <c r="B16" s="57" t="s">
        <v>132</v>
      </c>
      <c r="C16" s="45">
        <v>315</v>
      </c>
      <c r="D16" s="57">
        <v>308</v>
      </c>
      <c r="E16" s="57">
        <v>1</v>
      </c>
    </row>
    <row r="17" spans="1:5" x14ac:dyDescent="0.2">
      <c r="A17" s="57" t="s">
        <v>131</v>
      </c>
      <c r="B17" s="57" t="s">
        <v>132</v>
      </c>
      <c r="C17" s="45">
        <v>267</v>
      </c>
      <c r="D17" s="57">
        <v>210</v>
      </c>
      <c r="E17" s="57">
        <v>1</v>
      </c>
    </row>
    <row r="18" spans="1:5" s="102" customFormat="1" x14ac:dyDescent="0.2">
      <c r="C18" s="45"/>
    </row>
    <row r="19" spans="1:5" s="102" customFormat="1" x14ac:dyDescent="0.2">
      <c r="C19" s="45"/>
    </row>
    <row r="20" spans="1:5" s="102" customFormat="1" x14ac:dyDescent="0.2">
      <c r="A20" s="102" t="s">
        <v>130</v>
      </c>
      <c r="C20" s="45"/>
    </row>
    <row r="21" spans="1:5" x14ac:dyDescent="0.2">
      <c r="A21" s="57" t="s">
        <v>105</v>
      </c>
      <c r="B21" s="57" t="s">
        <v>176</v>
      </c>
      <c r="C21" s="45">
        <v>215</v>
      </c>
      <c r="D21" s="57">
        <v>120</v>
      </c>
      <c r="E21" s="57">
        <v>1</v>
      </c>
    </row>
    <row r="22" spans="1:5" x14ac:dyDescent="0.2">
      <c r="A22" s="57" t="s">
        <v>131</v>
      </c>
      <c r="B22" s="57" t="s">
        <v>132</v>
      </c>
      <c r="C22" s="45">
        <v>140</v>
      </c>
      <c r="D22" s="57">
        <v>29</v>
      </c>
      <c r="E22" s="57">
        <v>1</v>
      </c>
    </row>
    <row r="23" spans="1:5" s="102" customFormat="1" x14ac:dyDescent="0.2">
      <c r="C23" s="45"/>
    </row>
    <row r="24" spans="1:5" s="102" customFormat="1" x14ac:dyDescent="0.2">
      <c r="A24" s="102" t="s">
        <v>210</v>
      </c>
      <c r="C24" s="45"/>
    </row>
    <row r="25" spans="1:5" x14ac:dyDescent="0.2">
      <c r="A25" s="57" t="s">
        <v>110</v>
      </c>
      <c r="B25" s="57" t="s">
        <v>196</v>
      </c>
      <c r="C25" s="45">
        <v>0</v>
      </c>
      <c r="D25" s="57">
        <v>0</v>
      </c>
      <c r="E25" s="57">
        <v>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6" workbookViewId="0">
      <selection activeCell="C31" sqref="C31"/>
    </sheetView>
  </sheetViews>
  <sheetFormatPr defaultRowHeight="12.75" x14ac:dyDescent="0.2"/>
  <cols>
    <col min="1" max="1" width="8.140625" style="57" customWidth="1"/>
    <col min="2" max="2" width="26.5703125" style="57" customWidth="1"/>
    <col min="3" max="3" width="22.7109375" style="15" customWidth="1"/>
    <col min="4" max="13" width="9.140625" style="57"/>
    <col min="14" max="14" width="9.140625" style="57" customWidth="1"/>
    <col min="15" max="16384" width="9.140625" style="57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56"/>
      <c r="F2" s="56"/>
      <c r="G2" s="2"/>
      <c r="H2" s="109"/>
      <c r="I2" s="109"/>
      <c r="J2" s="110"/>
      <c r="K2" s="110"/>
      <c r="L2" s="110"/>
      <c r="M2" s="110"/>
    </row>
    <row r="3" spans="1:13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s="57" t="s">
        <v>0</v>
      </c>
      <c r="C13" s="13" t="s">
        <v>93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s="57" t="s">
        <v>1</v>
      </c>
      <c r="C14" s="13" t="s">
        <v>189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s="57" t="s">
        <v>2</v>
      </c>
      <c r="C15" s="14">
        <v>42566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s="57" t="s">
        <v>3</v>
      </c>
      <c r="C16" s="13" t="s">
        <v>237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5" x14ac:dyDescent="0.2">
      <c r="A17" s="7">
        <v>7</v>
      </c>
      <c r="B17" s="5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5" x14ac:dyDescent="0.2">
      <c r="A18" s="7">
        <v>8</v>
      </c>
      <c r="B18" s="57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5" x14ac:dyDescent="0.2">
      <c r="A19" s="7">
        <v>9</v>
      </c>
      <c r="B19" s="57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5" x14ac:dyDescent="0.2">
      <c r="A20" s="7">
        <v>10</v>
      </c>
      <c r="B20" s="57" t="s">
        <v>6</v>
      </c>
      <c r="C20" s="13" t="s">
        <v>108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5" x14ac:dyDescent="0.2">
      <c r="A21" s="7">
        <v>11</v>
      </c>
      <c r="B21" s="57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5" x14ac:dyDescent="0.2">
      <c r="A22" s="7">
        <v>12</v>
      </c>
      <c r="B22" s="57" t="s">
        <v>8</v>
      </c>
      <c r="C22" s="13" t="s">
        <v>185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5" x14ac:dyDescent="0.2">
      <c r="A23" s="7">
        <v>13</v>
      </c>
      <c r="B23" s="57" t="s">
        <v>9</v>
      </c>
      <c r="C23" s="13">
        <v>250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5" x14ac:dyDescent="0.2">
      <c r="A24" s="7">
        <v>14</v>
      </c>
      <c r="B24" s="57" t="s">
        <v>10</v>
      </c>
      <c r="C24" s="13" t="s">
        <v>171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  <c r="N24" s="57" t="s">
        <v>235</v>
      </c>
      <c r="O24" s="103" t="s">
        <v>252</v>
      </c>
    </row>
    <row r="25" spans="1:15" x14ac:dyDescent="0.2">
      <c r="A25" s="7">
        <v>15</v>
      </c>
      <c r="B25" s="57" t="s">
        <v>11</v>
      </c>
      <c r="C25" s="13" t="s">
        <v>186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  <c r="N25" s="57">
        <f>885+632</f>
        <v>1517</v>
      </c>
      <c r="O25" s="57">
        <f>N25:N25/60</f>
        <v>25.283333333333335</v>
      </c>
    </row>
    <row r="26" spans="1:15" x14ac:dyDescent="0.2">
      <c r="A26" s="7">
        <v>16</v>
      </c>
      <c r="B26" s="57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5" x14ac:dyDescent="0.2">
      <c r="A27" s="7">
        <v>17</v>
      </c>
      <c r="B27" s="57" t="s">
        <v>13</v>
      </c>
      <c r="C27" s="13">
        <v>100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5" x14ac:dyDescent="0.2">
      <c r="A28" s="7">
        <v>18</v>
      </c>
      <c r="B28" s="57" t="s">
        <v>14</v>
      </c>
      <c r="C28" s="13">
        <v>90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5" x14ac:dyDescent="0.2">
      <c r="A29" s="7">
        <v>19</v>
      </c>
      <c r="B29" s="57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5" x14ac:dyDescent="0.2">
      <c r="A30" s="7">
        <v>20</v>
      </c>
      <c r="B30" s="57" t="s">
        <v>15</v>
      </c>
      <c r="C30" s="13">
        <v>7.6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5" x14ac:dyDescent="0.2">
      <c r="A31" s="7">
        <v>21</v>
      </c>
      <c r="B31" s="57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5" x14ac:dyDescent="0.2">
      <c r="A32" s="7">
        <v>22</v>
      </c>
      <c r="B32" s="57" t="s">
        <v>16</v>
      </c>
      <c r="C32" s="87" t="s">
        <v>219</v>
      </c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7">
        <v>23</v>
      </c>
      <c r="B33" s="57" t="s">
        <v>17</v>
      </c>
      <c r="C33" s="87" t="s">
        <v>220</v>
      </c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s="57" t="s">
        <v>28</v>
      </c>
      <c r="C34" s="19">
        <v>0.52083333333333337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s="57" t="s">
        <v>29</v>
      </c>
      <c r="C35" s="19">
        <v>0.54166666666666663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s="57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s="5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s="57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s="57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s="57" t="s">
        <v>20</v>
      </c>
      <c r="C40" s="13">
        <v>195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s="57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s="57" t="s">
        <v>21</v>
      </c>
      <c r="C42" s="13">
        <v>13.2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s="57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s="57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s="57" t="s">
        <v>23</v>
      </c>
      <c r="C45" s="13">
        <v>30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s="57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s="57" t="s">
        <v>52</v>
      </c>
      <c r="C47" s="13" t="s">
        <v>172</v>
      </c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s="57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s="57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s="57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s="57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s="57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E15" sqref="E15"/>
    </sheetView>
  </sheetViews>
  <sheetFormatPr defaultRowHeight="12.75" x14ac:dyDescent="0.2"/>
  <cols>
    <col min="1" max="2" width="9.140625" style="57"/>
    <col min="3" max="3" width="9.140625" style="45"/>
    <col min="4" max="16384" width="9.140625" style="57"/>
  </cols>
  <sheetData>
    <row r="1" spans="1:16" x14ac:dyDescent="0.2">
      <c r="A1" s="57" t="s">
        <v>33</v>
      </c>
      <c r="C1" s="45" t="s">
        <v>34</v>
      </c>
      <c r="D1" s="57" t="s">
        <v>35</v>
      </c>
      <c r="E1" s="57" t="s">
        <v>36</v>
      </c>
      <c r="F1" s="57" t="s">
        <v>37</v>
      </c>
      <c r="G1" s="57" t="s">
        <v>38</v>
      </c>
      <c r="H1" s="57" t="s">
        <v>39</v>
      </c>
      <c r="I1" s="57" t="s">
        <v>40</v>
      </c>
      <c r="J1" s="57" t="s">
        <v>41</v>
      </c>
      <c r="K1" s="57" t="s">
        <v>42</v>
      </c>
      <c r="L1" s="57" t="s">
        <v>43</v>
      </c>
      <c r="M1" s="57" t="s">
        <v>44</v>
      </c>
      <c r="N1" s="57" t="s">
        <v>45</v>
      </c>
      <c r="O1" s="57" t="s">
        <v>46</v>
      </c>
      <c r="P1" s="57" t="s">
        <v>47</v>
      </c>
    </row>
    <row r="2" spans="1:16" x14ac:dyDescent="0.2">
      <c r="A2" s="57" t="s">
        <v>114</v>
      </c>
      <c r="B2" s="57" t="s">
        <v>115</v>
      </c>
      <c r="C2" s="45">
        <v>230</v>
      </c>
      <c r="D2" s="57">
        <v>135</v>
      </c>
      <c r="E2" s="57">
        <v>1</v>
      </c>
    </row>
    <row r="3" spans="1:16" s="105" customFormat="1" x14ac:dyDescent="0.2">
      <c r="A3" s="105" t="s">
        <v>114</v>
      </c>
      <c r="B3" s="105" t="s">
        <v>115</v>
      </c>
      <c r="C3" s="45">
        <v>225</v>
      </c>
      <c r="D3" s="105">
        <v>132</v>
      </c>
      <c r="E3" s="105">
        <v>1</v>
      </c>
    </row>
    <row r="4" spans="1:16" s="105" customFormat="1" x14ac:dyDescent="0.2">
      <c r="A4" s="105" t="s">
        <v>114</v>
      </c>
      <c r="B4" s="105" t="s">
        <v>115</v>
      </c>
      <c r="C4" s="45">
        <v>221</v>
      </c>
      <c r="D4" s="105">
        <v>127</v>
      </c>
      <c r="E4" s="105">
        <v>1</v>
      </c>
    </row>
    <row r="5" spans="1:16" s="105" customFormat="1" x14ac:dyDescent="0.2">
      <c r="A5" s="105" t="s">
        <v>114</v>
      </c>
      <c r="B5" s="105" t="s">
        <v>115</v>
      </c>
      <c r="C5" s="45">
        <v>96</v>
      </c>
      <c r="D5" s="105">
        <v>15</v>
      </c>
      <c r="E5" s="105">
        <v>1</v>
      </c>
    </row>
    <row r="6" spans="1:16" s="105" customFormat="1" x14ac:dyDescent="0.2">
      <c r="A6" s="105" t="s">
        <v>105</v>
      </c>
      <c r="B6" s="105" t="s">
        <v>176</v>
      </c>
      <c r="C6" s="45">
        <v>132</v>
      </c>
      <c r="D6" s="105">
        <v>30</v>
      </c>
      <c r="E6" s="105">
        <v>1</v>
      </c>
    </row>
    <row r="7" spans="1:16" x14ac:dyDescent="0.2">
      <c r="A7" s="57" t="s">
        <v>131</v>
      </c>
      <c r="B7" s="57" t="s">
        <v>132</v>
      </c>
      <c r="C7" s="45">
        <v>305</v>
      </c>
      <c r="D7" s="57">
        <v>300</v>
      </c>
      <c r="E7" s="57">
        <v>1</v>
      </c>
    </row>
    <row r="8" spans="1:16" x14ac:dyDescent="0.2">
      <c r="A8" s="57" t="s">
        <v>131</v>
      </c>
      <c r="B8" s="57" t="s">
        <v>132</v>
      </c>
      <c r="C8" s="45">
        <v>295</v>
      </c>
      <c r="D8" s="57">
        <v>222</v>
      </c>
      <c r="E8" s="57">
        <v>1</v>
      </c>
    </row>
    <row r="9" spans="1:16" x14ac:dyDescent="0.2">
      <c r="A9" s="57" t="s">
        <v>131</v>
      </c>
      <c r="B9" s="57" t="s">
        <v>132</v>
      </c>
      <c r="C9" s="45">
        <v>300</v>
      </c>
      <c r="D9" s="57">
        <v>240</v>
      </c>
      <c r="E9" s="57">
        <v>1</v>
      </c>
    </row>
    <row r="10" spans="1:16" x14ac:dyDescent="0.2">
      <c r="A10" s="57" t="s">
        <v>131</v>
      </c>
      <c r="B10" s="57" t="s">
        <v>132</v>
      </c>
      <c r="C10" s="45">
        <v>350</v>
      </c>
      <c r="D10" s="57">
        <v>365</v>
      </c>
      <c r="E10" s="57">
        <v>1</v>
      </c>
    </row>
    <row r="11" spans="1:16" x14ac:dyDescent="0.2">
      <c r="A11" s="57" t="s">
        <v>131</v>
      </c>
      <c r="B11" s="57" t="s">
        <v>132</v>
      </c>
      <c r="C11" s="45">
        <v>310</v>
      </c>
      <c r="D11" s="57">
        <v>280</v>
      </c>
      <c r="E11" s="57">
        <v>1</v>
      </c>
    </row>
    <row r="12" spans="1:16" x14ac:dyDescent="0.2">
      <c r="A12" s="57" t="s">
        <v>106</v>
      </c>
      <c r="B12" s="57" t="s">
        <v>107</v>
      </c>
      <c r="C12" s="45" t="s">
        <v>116</v>
      </c>
      <c r="D12" s="57">
        <v>2</v>
      </c>
      <c r="E12" s="57">
        <v>2</v>
      </c>
    </row>
    <row r="13" spans="1:16" x14ac:dyDescent="0.2">
      <c r="A13" s="57" t="s">
        <v>106</v>
      </c>
      <c r="B13" s="57" t="s">
        <v>107</v>
      </c>
      <c r="C13" s="45" t="s">
        <v>117</v>
      </c>
      <c r="D13" s="57">
        <v>3.2</v>
      </c>
      <c r="E13" s="57">
        <v>3</v>
      </c>
    </row>
    <row r="14" spans="1:16" x14ac:dyDescent="0.2">
      <c r="A14" s="57" t="s">
        <v>106</v>
      </c>
      <c r="B14" s="57" t="s">
        <v>107</v>
      </c>
      <c r="C14" s="45" t="s">
        <v>166</v>
      </c>
      <c r="D14" s="57">
        <v>5</v>
      </c>
      <c r="E14" s="57">
        <v>3</v>
      </c>
    </row>
    <row r="15" spans="1:16" x14ac:dyDescent="0.2">
      <c r="A15" s="57" t="s">
        <v>106</v>
      </c>
      <c r="B15" s="57" t="s">
        <v>107</v>
      </c>
      <c r="C15" s="45" t="s">
        <v>118</v>
      </c>
      <c r="D15" s="57">
        <v>7.4</v>
      </c>
      <c r="E15" s="57">
        <v>6</v>
      </c>
    </row>
    <row r="16" spans="1:16" x14ac:dyDescent="0.2">
      <c r="A16" s="57" t="s">
        <v>106</v>
      </c>
      <c r="B16" s="57" t="s">
        <v>107</v>
      </c>
      <c r="C16" s="45" t="s">
        <v>119</v>
      </c>
      <c r="D16" s="57">
        <v>11</v>
      </c>
      <c r="E16" s="57">
        <v>6</v>
      </c>
    </row>
    <row r="17" spans="1:6" x14ac:dyDescent="0.2">
      <c r="A17" s="57" t="s">
        <v>106</v>
      </c>
      <c r="B17" s="57" t="s">
        <v>107</v>
      </c>
      <c r="C17" s="45" t="s">
        <v>120</v>
      </c>
      <c r="D17" s="57">
        <v>17</v>
      </c>
      <c r="E17" s="57">
        <v>6</v>
      </c>
    </row>
    <row r="18" spans="1:6" x14ac:dyDescent="0.2">
      <c r="A18" s="57" t="s">
        <v>106</v>
      </c>
      <c r="B18" s="57" t="s">
        <v>107</v>
      </c>
      <c r="C18" s="45" t="s">
        <v>121</v>
      </c>
      <c r="D18" s="57">
        <v>26</v>
      </c>
      <c r="E18" s="57">
        <v>2</v>
      </c>
    </row>
    <row r="19" spans="1:6" x14ac:dyDescent="0.2">
      <c r="A19" s="57" t="s">
        <v>106</v>
      </c>
      <c r="B19" s="57" t="s">
        <v>107</v>
      </c>
      <c r="C19" s="45" t="s">
        <v>122</v>
      </c>
      <c r="D19" s="57">
        <v>39</v>
      </c>
      <c r="E19" s="57">
        <v>1</v>
      </c>
    </row>
    <row r="20" spans="1:6" x14ac:dyDescent="0.2">
      <c r="A20" s="105" t="s">
        <v>106</v>
      </c>
      <c r="B20" s="105" t="s">
        <v>107</v>
      </c>
      <c r="E20" s="57">
        <v>29</v>
      </c>
      <c r="F20" s="57" t="s">
        <v>102</v>
      </c>
    </row>
    <row r="21" spans="1:6" s="105" customFormat="1" x14ac:dyDescent="0.2">
      <c r="C21" s="45"/>
    </row>
    <row r="22" spans="1:6" x14ac:dyDescent="0.2">
      <c r="A22" s="57" t="s">
        <v>130</v>
      </c>
    </row>
    <row r="23" spans="1:6" s="105" customFormat="1" x14ac:dyDescent="0.2">
      <c r="A23" s="105" t="s">
        <v>114</v>
      </c>
      <c r="B23" s="105" t="s">
        <v>115</v>
      </c>
      <c r="C23" s="45">
        <v>108</v>
      </c>
      <c r="D23" s="105">
        <v>20</v>
      </c>
      <c r="E23" s="105">
        <v>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6" workbookViewId="0">
      <selection activeCell="C31" sqref="C31"/>
    </sheetView>
  </sheetViews>
  <sheetFormatPr defaultRowHeight="12.75" x14ac:dyDescent="0.2"/>
  <cols>
    <col min="1" max="1" width="8.140625" style="57" customWidth="1"/>
    <col min="2" max="2" width="26.5703125" style="57" customWidth="1"/>
    <col min="3" max="3" width="22.7109375" style="15" customWidth="1"/>
    <col min="4" max="16384" width="9.140625" style="57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56"/>
      <c r="F2" s="56"/>
      <c r="G2" s="2"/>
      <c r="H2" s="109"/>
      <c r="I2" s="109"/>
      <c r="J2" s="110"/>
      <c r="K2" s="110"/>
      <c r="L2" s="110"/>
      <c r="M2" s="110"/>
    </row>
    <row r="3" spans="1:13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s="57" t="s">
        <v>0</v>
      </c>
      <c r="C13" s="13" t="s">
        <v>93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s="57" t="s">
        <v>1</v>
      </c>
      <c r="C14" s="13" t="s">
        <v>254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s="57" t="s">
        <v>2</v>
      </c>
      <c r="C15" s="14">
        <v>42566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s="57" t="s">
        <v>3</v>
      </c>
      <c r="C16" s="13" t="s">
        <v>237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5" x14ac:dyDescent="0.2">
      <c r="A17" s="7">
        <v>7</v>
      </c>
      <c r="B17" s="5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5" x14ac:dyDescent="0.2">
      <c r="A18" s="7">
        <v>8</v>
      </c>
      <c r="B18" s="57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5" x14ac:dyDescent="0.2">
      <c r="A19" s="7">
        <v>9</v>
      </c>
      <c r="B19" s="57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5" x14ac:dyDescent="0.2">
      <c r="A20" s="7">
        <v>10</v>
      </c>
      <c r="B20" s="57" t="s">
        <v>6</v>
      </c>
      <c r="C20" s="13" t="s">
        <v>108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5" x14ac:dyDescent="0.2">
      <c r="A21" s="7">
        <v>11</v>
      </c>
      <c r="B21" s="57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5" x14ac:dyDescent="0.2">
      <c r="A22" s="7">
        <v>12</v>
      </c>
      <c r="B22" s="57" t="s">
        <v>8</v>
      </c>
      <c r="C22" s="13" t="s">
        <v>185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5" x14ac:dyDescent="0.2">
      <c r="A23" s="7">
        <v>13</v>
      </c>
      <c r="B23" s="57" t="s">
        <v>9</v>
      </c>
      <c r="C23" s="13">
        <v>250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5" x14ac:dyDescent="0.2">
      <c r="A24" s="7">
        <v>14</v>
      </c>
      <c r="B24" s="57" t="s">
        <v>10</v>
      </c>
      <c r="C24" s="13" t="s">
        <v>171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  <c r="N24" s="57" t="s">
        <v>235</v>
      </c>
      <c r="O24" s="103" t="s">
        <v>236</v>
      </c>
    </row>
    <row r="25" spans="1:15" x14ac:dyDescent="0.2">
      <c r="A25" s="7">
        <v>15</v>
      </c>
      <c r="B25" s="57" t="s">
        <v>11</v>
      </c>
      <c r="C25" s="13" t="s">
        <v>253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  <c r="N25" s="57">
        <f>985+722</f>
        <v>1707</v>
      </c>
      <c r="O25" s="57">
        <f>N25/60</f>
        <v>28.45</v>
      </c>
    </row>
    <row r="26" spans="1:15" x14ac:dyDescent="0.2">
      <c r="A26" s="7">
        <v>16</v>
      </c>
      <c r="B26" s="57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5" x14ac:dyDescent="0.2">
      <c r="A27" s="7">
        <v>17</v>
      </c>
      <c r="B27" s="57" t="s">
        <v>13</v>
      </c>
      <c r="C27" s="13">
        <v>100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5" x14ac:dyDescent="0.2">
      <c r="A28" s="7">
        <v>18</v>
      </c>
      <c r="B28" s="57" t="s">
        <v>14</v>
      </c>
      <c r="C28" s="13">
        <v>60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5" x14ac:dyDescent="0.2">
      <c r="A29" s="7">
        <v>19</v>
      </c>
      <c r="B29" s="57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5" x14ac:dyDescent="0.2">
      <c r="A30" s="7">
        <v>20</v>
      </c>
      <c r="B30" s="57" t="s">
        <v>15</v>
      </c>
      <c r="C30" s="13">
        <v>7.6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5" x14ac:dyDescent="0.2">
      <c r="A31" s="7">
        <v>21</v>
      </c>
      <c r="B31" s="57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5" x14ac:dyDescent="0.2">
      <c r="A32" s="7">
        <v>22</v>
      </c>
      <c r="B32" s="57" t="s">
        <v>16</v>
      </c>
      <c r="C32" s="87" t="s">
        <v>219</v>
      </c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7">
        <v>23</v>
      </c>
      <c r="B33" s="57" t="s">
        <v>17</v>
      </c>
      <c r="C33" s="87" t="s">
        <v>220</v>
      </c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s="57" t="s">
        <v>28</v>
      </c>
      <c r="C34" s="19">
        <v>0.5625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s="57" t="s">
        <v>29</v>
      </c>
      <c r="C35" s="19">
        <v>0.58333333333333337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s="57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s="5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s="57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s="57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s="57" t="s">
        <v>20</v>
      </c>
      <c r="C40" s="13">
        <v>195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s="57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s="57" t="s">
        <v>21</v>
      </c>
      <c r="C42" s="13">
        <v>13.2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s="57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s="57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s="57" t="s">
        <v>23</v>
      </c>
      <c r="C45" s="13">
        <v>30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s="57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s="57" t="s">
        <v>52</v>
      </c>
      <c r="C47" s="13" t="s">
        <v>172</v>
      </c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s="57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s="57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s="57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s="57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s="57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C22" sqref="C22:D22"/>
    </sheetView>
  </sheetViews>
  <sheetFormatPr defaultRowHeight="12.75" x14ac:dyDescent="0.2"/>
  <cols>
    <col min="1" max="2" width="9.140625" style="57"/>
    <col min="3" max="3" width="9.140625" style="45"/>
    <col min="4" max="16384" width="9.140625" style="57"/>
  </cols>
  <sheetData>
    <row r="1" spans="1:16" x14ac:dyDescent="0.2">
      <c r="A1" s="57" t="s">
        <v>33</v>
      </c>
      <c r="C1" s="45" t="s">
        <v>34</v>
      </c>
      <c r="D1" s="57" t="s">
        <v>35</v>
      </c>
      <c r="E1" s="57" t="s">
        <v>36</v>
      </c>
      <c r="F1" s="57" t="s">
        <v>37</v>
      </c>
      <c r="G1" s="57" t="s">
        <v>38</v>
      </c>
      <c r="H1" s="57" t="s">
        <v>39</v>
      </c>
      <c r="I1" s="57" t="s">
        <v>40</v>
      </c>
      <c r="J1" s="57" t="s">
        <v>41</v>
      </c>
      <c r="K1" s="57" t="s">
        <v>42</v>
      </c>
      <c r="L1" s="57" t="s">
        <v>43</v>
      </c>
      <c r="M1" s="57" t="s">
        <v>44</v>
      </c>
      <c r="N1" s="57" t="s">
        <v>45</v>
      </c>
      <c r="O1" s="57" t="s">
        <v>46</v>
      </c>
      <c r="P1" s="57" t="s">
        <v>47</v>
      </c>
    </row>
    <row r="2" spans="1:16" x14ac:dyDescent="0.2">
      <c r="A2" s="57" t="s">
        <v>114</v>
      </c>
      <c r="B2" s="57" t="s">
        <v>115</v>
      </c>
      <c r="C2" s="45">
        <v>265</v>
      </c>
      <c r="D2" s="57">
        <v>208</v>
      </c>
      <c r="E2" s="57">
        <v>1</v>
      </c>
    </row>
    <row r="3" spans="1:16" s="105" customFormat="1" x14ac:dyDescent="0.2">
      <c r="A3" s="105" t="s">
        <v>114</v>
      </c>
      <c r="B3" s="105" t="s">
        <v>115</v>
      </c>
      <c r="C3" s="45">
        <v>240</v>
      </c>
      <c r="D3" s="105">
        <v>144</v>
      </c>
      <c r="E3" s="105">
        <v>1</v>
      </c>
    </row>
    <row r="4" spans="1:16" s="105" customFormat="1" x14ac:dyDescent="0.2">
      <c r="A4" s="105" t="s">
        <v>114</v>
      </c>
      <c r="B4" s="105" t="s">
        <v>115</v>
      </c>
      <c r="C4" s="45">
        <v>195</v>
      </c>
      <c r="D4" s="105">
        <v>97</v>
      </c>
      <c r="E4" s="105">
        <v>1</v>
      </c>
    </row>
    <row r="5" spans="1:16" s="105" customFormat="1" x14ac:dyDescent="0.2">
      <c r="A5" s="105" t="s">
        <v>114</v>
      </c>
      <c r="B5" s="105" t="s">
        <v>115</v>
      </c>
      <c r="C5" s="45">
        <v>250</v>
      </c>
      <c r="D5" s="105">
        <v>159</v>
      </c>
      <c r="E5" s="105">
        <v>1</v>
      </c>
    </row>
    <row r="6" spans="1:16" s="105" customFormat="1" x14ac:dyDescent="0.2">
      <c r="A6" s="105" t="s">
        <v>114</v>
      </c>
      <c r="B6" s="105" t="s">
        <v>115</v>
      </c>
      <c r="C6" s="45">
        <v>111</v>
      </c>
      <c r="D6" s="105">
        <v>22</v>
      </c>
      <c r="E6" s="105">
        <v>1</v>
      </c>
    </row>
    <row r="7" spans="1:16" s="105" customFormat="1" x14ac:dyDescent="0.2">
      <c r="A7" s="105" t="s">
        <v>105</v>
      </c>
      <c r="B7" s="105" t="s">
        <v>176</v>
      </c>
      <c r="C7" s="45">
        <v>144</v>
      </c>
      <c r="D7" s="105">
        <v>40</v>
      </c>
      <c r="E7" s="105">
        <v>1</v>
      </c>
    </row>
    <row r="8" spans="1:16" x14ac:dyDescent="0.2">
      <c r="A8" s="57" t="s">
        <v>131</v>
      </c>
      <c r="B8" s="57" t="s">
        <v>132</v>
      </c>
      <c r="C8" s="45">
        <v>333</v>
      </c>
      <c r="D8" s="57">
        <v>270</v>
      </c>
      <c r="E8" s="57">
        <v>1</v>
      </c>
    </row>
    <row r="9" spans="1:16" x14ac:dyDescent="0.2">
      <c r="A9" s="57" t="s">
        <v>131</v>
      </c>
      <c r="B9" s="57" t="s">
        <v>132</v>
      </c>
      <c r="C9" s="45">
        <v>305</v>
      </c>
      <c r="D9" s="57">
        <v>265</v>
      </c>
      <c r="E9" s="57">
        <v>1</v>
      </c>
    </row>
    <row r="10" spans="1:16" x14ac:dyDescent="0.2">
      <c r="A10" s="57" t="s">
        <v>131</v>
      </c>
      <c r="B10" s="57" t="s">
        <v>132</v>
      </c>
      <c r="C10" s="45">
        <v>320</v>
      </c>
      <c r="D10" s="57">
        <v>300</v>
      </c>
      <c r="E10" s="57">
        <v>1</v>
      </c>
    </row>
    <row r="11" spans="1:16" x14ac:dyDescent="0.2">
      <c r="A11" s="57" t="s">
        <v>131</v>
      </c>
      <c r="B11" s="57" t="s">
        <v>132</v>
      </c>
      <c r="C11" s="45">
        <v>310</v>
      </c>
      <c r="D11" s="57">
        <v>290</v>
      </c>
      <c r="E11" s="57">
        <v>1</v>
      </c>
    </row>
    <row r="12" spans="1:16" x14ac:dyDescent="0.2">
      <c r="A12" s="57" t="s">
        <v>106</v>
      </c>
      <c r="B12" s="57" t="s">
        <v>107</v>
      </c>
      <c r="C12" s="45" t="s">
        <v>116</v>
      </c>
      <c r="D12" s="57">
        <v>2</v>
      </c>
      <c r="E12" s="57">
        <v>2</v>
      </c>
    </row>
    <row r="13" spans="1:16" x14ac:dyDescent="0.2">
      <c r="A13" s="57" t="s">
        <v>106</v>
      </c>
      <c r="B13" s="57" t="s">
        <v>107</v>
      </c>
      <c r="C13" s="45" t="s">
        <v>117</v>
      </c>
      <c r="D13" s="57">
        <v>3.2</v>
      </c>
      <c r="E13" s="57">
        <v>5</v>
      </c>
    </row>
    <row r="14" spans="1:16" x14ac:dyDescent="0.2">
      <c r="A14" s="57" t="s">
        <v>106</v>
      </c>
      <c r="B14" s="57" t="s">
        <v>107</v>
      </c>
      <c r="C14" s="45" t="s">
        <v>166</v>
      </c>
      <c r="D14" s="57">
        <v>5</v>
      </c>
      <c r="E14" s="57">
        <v>5</v>
      </c>
    </row>
    <row r="15" spans="1:16" x14ac:dyDescent="0.2">
      <c r="A15" s="57" t="s">
        <v>106</v>
      </c>
      <c r="B15" s="57" t="s">
        <v>107</v>
      </c>
      <c r="C15" s="45" t="s">
        <v>118</v>
      </c>
      <c r="D15" s="57">
        <v>7.4</v>
      </c>
      <c r="E15" s="57">
        <v>4</v>
      </c>
    </row>
    <row r="16" spans="1:16" x14ac:dyDescent="0.2">
      <c r="A16" s="57" t="s">
        <v>106</v>
      </c>
      <c r="B16" s="57" t="s">
        <v>107</v>
      </c>
      <c r="C16" s="45" t="s">
        <v>119</v>
      </c>
      <c r="D16" s="57">
        <v>11</v>
      </c>
      <c r="E16" s="57">
        <v>8</v>
      </c>
    </row>
    <row r="17" spans="1:6" x14ac:dyDescent="0.2">
      <c r="A17" s="57" t="s">
        <v>106</v>
      </c>
      <c r="B17" s="57" t="s">
        <v>107</v>
      </c>
      <c r="C17" s="45" t="s">
        <v>120</v>
      </c>
      <c r="D17" s="57">
        <v>17</v>
      </c>
      <c r="E17" s="57">
        <v>8</v>
      </c>
    </row>
    <row r="18" spans="1:6" x14ac:dyDescent="0.2">
      <c r="A18" s="57" t="s">
        <v>106</v>
      </c>
      <c r="B18" s="57" t="s">
        <v>107</v>
      </c>
      <c r="C18" s="45" t="s">
        <v>121</v>
      </c>
      <c r="D18" s="57">
        <v>26</v>
      </c>
      <c r="E18" s="57">
        <v>2</v>
      </c>
    </row>
    <row r="19" spans="1:6" x14ac:dyDescent="0.2">
      <c r="A19" s="57" t="s">
        <v>106</v>
      </c>
      <c r="B19" s="57" t="s">
        <v>107</v>
      </c>
      <c r="C19" s="45" t="s">
        <v>111</v>
      </c>
      <c r="D19" s="57" t="s">
        <v>111</v>
      </c>
      <c r="E19" s="57">
        <v>34</v>
      </c>
      <c r="F19" s="57" t="s">
        <v>102</v>
      </c>
    </row>
    <row r="21" spans="1:6" x14ac:dyDescent="0.2">
      <c r="A21" s="57" t="s">
        <v>130</v>
      </c>
    </row>
    <row r="22" spans="1:6" x14ac:dyDescent="0.2">
      <c r="A22" s="57" t="s">
        <v>131</v>
      </c>
      <c r="B22" s="57" t="s">
        <v>132</v>
      </c>
      <c r="C22" s="45">
        <v>315</v>
      </c>
      <c r="D22" s="57">
        <v>299</v>
      </c>
      <c r="E22" s="57">
        <v>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7" workbookViewId="0">
      <selection activeCell="C16" sqref="C16"/>
    </sheetView>
  </sheetViews>
  <sheetFormatPr defaultRowHeight="12.75" x14ac:dyDescent="0.2"/>
  <cols>
    <col min="1" max="1" width="8.140625" customWidth="1"/>
    <col min="2" max="2" width="26.5703125" customWidth="1"/>
    <col min="3" max="3" width="31.85546875" style="15" customWidth="1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3"/>
      <c r="F2" s="3"/>
      <c r="G2" s="2"/>
      <c r="H2" s="109"/>
      <c r="I2" s="109"/>
      <c r="J2" s="110"/>
      <c r="K2" s="110"/>
      <c r="L2" s="110"/>
      <c r="M2" s="110"/>
    </row>
    <row r="3" spans="1:13" s="57" customFormat="1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s="57" customFormat="1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7" customFormat="1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7" customFormat="1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t="s">
        <v>0</v>
      </c>
      <c r="C13" s="13" t="s">
        <v>103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t="s">
        <v>1</v>
      </c>
      <c r="C14" s="13" t="s">
        <v>137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t="s">
        <v>2</v>
      </c>
      <c r="C15" s="14">
        <v>42565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t="s">
        <v>3</v>
      </c>
      <c r="C16" s="13" t="s">
        <v>227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3" x14ac:dyDescent="0.2">
      <c r="A17" s="7">
        <v>7</v>
      </c>
      <c r="B1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3" x14ac:dyDescent="0.2">
      <c r="A18" s="7">
        <v>8</v>
      </c>
      <c r="B18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3" x14ac:dyDescent="0.2">
      <c r="A19" s="7">
        <v>9</v>
      </c>
      <c r="B19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3" x14ac:dyDescent="0.2">
      <c r="A20" s="7">
        <v>10</v>
      </c>
      <c r="B20" t="s">
        <v>6</v>
      </c>
      <c r="C20" s="13" t="s">
        <v>108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3" x14ac:dyDescent="0.2">
      <c r="A21" s="7">
        <v>11</v>
      </c>
      <c r="B21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3" x14ac:dyDescent="0.2">
      <c r="A22" s="7">
        <v>12</v>
      </c>
      <c r="B22" t="s">
        <v>8</v>
      </c>
      <c r="C22" s="13" t="s">
        <v>225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3" x14ac:dyDescent="0.2">
      <c r="A23" s="7">
        <v>13</v>
      </c>
      <c r="B23" t="s">
        <v>9</v>
      </c>
      <c r="C23" s="13">
        <v>250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3" x14ac:dyDescent="0.2">
      <c r="A24" s="7">
        <v>14</v>
      </c>
      <c r="B24" t="s">
        <v>10</v>
      </c>
      <c r="C24" s="13" t="s">
        <v>104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</row>
    <row r="25" spans="1:13" x14ac:dyDescent="0.2">
      <c r="A25" s="7">
        <v>15</v>
      </c>
      <c r="B25" t="s">
        <v>11</v>
      </c>
      <c r="C25" s="13" t="s">
        <v>226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</row>
    <row r="26" spans="1:13" x14ac:dyDescent="0.2">
      <c r="A26" s="7">
        <v>16</v>
      </c>
      <c r="B26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3" x14ac:dyDescent="0.2">
      <c r="A27" s="7">
        <v>17</v>
      </c>
      <c r="B27" t="s">
        <v>13</v>
      </c>
      <c r="C27" s="18">
        <v>1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3" x14ac:dyDescent="0.2">
      <c r="A28" s="7">
        <v>18</v>
      </c>
      <c r="B28" t="s">
        <v>14</v>
      </c>
      <c r="C28" s="13">
        <v>60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3" x14ac:dyDescent="0.2">
      <c r="A29" s="7">
        <v>19</v>
      </c>
      <c r="B29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3" x14ac:dyDescent="0.2">
      <c r="A30" s="7">
        <v>20</v>
      </c>
      <c r="B30" t="s">
        <v>15</v>
      </c>
      <c r="C30" s="13">
        <v>2.2000000000000002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3" x14ac:dyDescent="0.2">
      <c r="A31" s="7">
        <v>21</v>
      </c>
      <c r="B31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3" x14ac:dyDescent="0.2">
      <c r="A32" s="7">
        <v>22</v>
      </c>
      <c r="B32" t="s">
        <v>16</v>
      </c>
      <c r="C32" s="13"/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7">
        <v>23</v>
      </c>
      <c r="B33" t="s">
        <v>17</v>
      </c>
      <c r="C33" s="20" t="s">
        <v>159</v>
      </c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t="s">
        <v>28</v>
      </c>
      <c r="C34" s="19">
        <v>0.41666666666666669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t="s">
        <v>29</v>
      </c>
      <c r="C35" s="19">
        <v>0.44097222222222227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t="s">
        <v>20</v>
      </c>
      <c r="C40" s="13">
        <v>324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t="s">
        <v>21</v>
      </c>
      <c r="C42" s="13">
        <v>12.1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t="s">
        <v>23</v>
      </c>
      <c r="C45" s="13">
        <v>1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t="s">
        <v>52</v>
      </c>
      <c r="C47" s="13" t="s">
        <v>175</v>
      </c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7" workbookViewId="0">
      <selection activeCell="D29" sqref="D29:M29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3"/>
      <c r="F2" s="3"/>
      <c r="G2" s="2"/>
      <c r="H2" s="109"/>
      <c r="I2" s="109"/>
      <c r="J2" s="110"/>
      <c r="K2" s="110"/>
      <c r="L2" s="110"/>
      <c r="M2" s="110"/>
    </row>
    <row r="3" spans="1:13" s="57" customFormat="1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s="57" customFormat="1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7" customFormat="1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7" customFormat="1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t="s">
        <v>0</v>
      </c>
      <c r="C13" s="13" t="s">
        <v>93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t="s">
        <v>1</v>
      </c>
      <c r="C14" s="13" t="s">
        <v>126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t="s">
        <v>2</v>
      </c>
      <c r="C15" s="14">
        <v>42564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t="s">
        <v>3</v>
      </c>
      <c r="C16" s="13" t="s">
        <v>237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5" x14ac:dyDescent="0.2">
      <c r="A17" s="7">
        <v>7</v>
      </c>
      <c r="B1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5" x14ac:dyDescent="0.2">
      <c r="A18" s="7">
        <v>8</v>
      </c>
      <c r="B18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5" x14ac:dyDescent="0.2">
      <c r="A19" s="7">
        <v>9</v>
      </c>
      <c r="B19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5" x14ac:dyDescent="0.2">
      <c r="A20" s="7">
        <v>10</v>
      </c>
      <c r="B20" t="s">
        <v>6</v>
      </c>
      <c r="C20" s="13" t="s">
        <v>248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5" x14ac:dyDescent="0.2">
      <c r="A21" s="7">
        <v>11</v>
      </c>
      <c r="B21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5" x14ac:dyDescent="0.2">
      <c r="A22" s="7">
        <v>12</v>
      </c>
      <c r="B22" t="s">
        <v>8</v>
      </c>
      <c r="C22" s="13" t="s">
        <v>193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5" x14ac:dyDescent="0.2">
      <c r="A23" s="7">
        <v>13</v>
      </c>
      <c r="B23" t="s">
        <v>9</v>
      </c>
      <c r="C23" s="13">
        <v>250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5" x14ac:dyDescent="0.2">
      <c r="A24" s="7">
        <v>14</v>
      </c>
      <c r="B24" t="s">
        <v>10</v>
      </c>
      <c r="C24" s="13" t="s">
        <v>165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  <c r="N24" t="s">
        <v>235</v>
      </c>
      <c r="O24" t="s">
        <v>236</v>
      </c>
    </row>
    <row r="25" spans="1:15" x14ac:dyDescent="0.2">
      <c r="A25" s="7">
        <v>15</v>
      </c>
      <c r="B25" t="s">
        <v>11</v>
      </c>
      <c r="C25" s="13" t="s">
        <v>249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  <c r="N25">
        <f>909+628</f>
        <v>1537</v>
      </c>
      <c r="O25">
        <f>N25/60</f>
        <v>25.616666666666667</v>
      </c>
    </row>
    <row r="26" spans="1:15" x14ac:dyDescent="0.2">
      <c r="A26" s="7">
        <v>16</v>
      </c>
      <c r="B26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5" x14ac:dyDescent="0.2">
      <c r="A27" s="7">
        <v>17</v>
      </c>
      <c r="B27" t="s">
        <v>13</v>
      </c>
      <c r="C27" s="18">
        <v>1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5" x14ac:dyDescent="0.2">
      <c r="A28" s="7">
        <v>18</v>
      </c>
      <c r="B28" t="s">
        <v>14</v>
      </c>
      <c r="C28" s="13">
        <v>90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5" x14ac:dyDescent="0.2">
      <c r="A29" s="7">
        <v>19</v>
      </c>
      <c r="B29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5" x14ac:dyDescent="0.2">
      <c r="A30" s="7">
        <v>20</v>
      </c>
      <c r="B30" t="s">
        <v>15</v>
      </c>
      <c r="C30" s="13">
        <v>8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5" x14ac:dyDescent="0.2">
      <c r="A31" s="7">
        <v>21</v>
      </c>
      <c r="B31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5" x14ac:dyDescent="0.2">
      <c r="A32" s="7">
        <v>22</v>
      </c>
      <c r="B32" t="s">
        <v>16</v>
      </c>
      <c r="C32" s="13" t="s">
        <v>145</v>
      </c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  <c r="N32">
        <v>46.793362000000002</v>
      </c>
      <c r="O32">
        <v>110.910938</v>
      </c>
    </row>
    <row r="33" spans="1:14" x14ac:dyDescent="0.2">
      <c r="A33" s="7">
        <v>23</v>
      </c>
      <c r="B33" t="s">
        <v>17</v>
      </c>
      <c r="C33" s="13" t="s">
        <v>145</v>
      </c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4" x14ac:dyDescent="0.2">
      <c r="A34" s="7">
        <v>24</v>
      </c>
      <c r="B34" t="s">
        <v>28</v>
      </c>
      <c r="C34" s="19">
        <v>0.64583333333333337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4" x14ac:dyDescent="0.2">
      <c r="A35" s="7">
        <v>25</v>
      </c>
      <c r="B35" t="s">
        <v>29</v>
      </c>
      <c r="C35" s="19">
        <v>0.69791666666666663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  <c r="N35" t="s">
        <v>111</v>
      </c>
    </row>
    <row r="36" spans="1:14" x14ac:dyDescent="0.2">
      <c r="A36" s="7">
        <v>26</v>
      </c>
      <c r="B36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4" x14ac:dyDescent="0.2">
      <c r="A37" s="7">
        <v>27</v>
      </c>
      <c r="B3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4" x14ac:dyDescent="0.2">
      <c r="A38" s="7">
        <v>28</v>
      </c>
      <c r="B38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4" x14ac:dyDescent="0.2">
      <c r="A39" s="7">
        <v>29</v>
      </c>
      <c r="B39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4" x14ac:dyDescent="0.2">
      <c r="A40" s="7">
        <v>30</v>
      </c>
      <c r="B40" t="s">
        <v>20</v>
      </c>
      <c r="C40" s="13">
        <v>292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4" x14ac:dyDescent="0.2">
      <c r="A41" s="7">
        <v>31</v>
      </c>
      <c r="B41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4" x14ac:dyDescent="0.2">
      <c r="A42" s="7">
        <v>32</v>
      </c>
      <c r="B42" t="s">
        <v>21</v>
      </c>
      <c r="C42" s="13">
        <v>14.2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4" x14ac:dyDescent="0.2">
      <c r="A43" s="7">
        <v>33</v>
      </c>
      <c r="B43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4" x14ac:dyDescent="0.2">
      <c r="A44" s="7">
        <v>34</v>
      </c>
      <c r="B44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4" x14ac:dyDescent="0.2">
      <c r="A45" s="7">
        <v>35</v>
      </c>
      <c r="B45" t="s">
        <v>23</v>
      </c>
      <c r="C45" s="13">
        <v>30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4" x14ac:dyDescent="0.2">
      <c r="A46" s="7">
        <v>36</v>
      </c>
      <c r="B46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4" x14ac:dyDescent="0.2">
      <c r="A47" s="7">
        <v>37</v>
      </c>
      <c r="B47" t="s">
        <v>52</v>
      </c>
      <c r="C47" s="13" t="s">
        <v>170</v>
      </c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4" x14ac:dyDescent="0.2">
      <c r="A48" s="7">
        <v>38</v>
      </c>
      <c r="B48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"/>
  <sheetViews>
    <sheetView workbookViewId="0">
      <selection activeCell="D123" sqref="D123"/>
    </sheetView>
  </sheetViews>
  <sheetFormatPr defaultRowHeight="12.75" x14ac:dyDescent="0.2"/>
  <cols>
    <col min="1" max="1" width="9.140625" customWidth="1"/>
    <col min="2" max="2" width="6.85546875" style="28" customWidth="1"/>
    <col min="3" max="4" width="8.85546875" style="45"/>
    <col min="14" max="14" width="11.7109375" customWidth="1"/>
    <col min="15" max="15" width="11.5703125" customWidth="1"/>
    <col min="16" max="16" width="12" customWidth="1"/>
  </cols>
  <sheetData>
    <row r="1" spans="1:17" x14ac:dyDescent="0.2">
      <c r="A1" s="1" t="s">
        <v>33</v>
      </c>
      <c r="B1" s="1"/>
      <c r="C1" s="41" t="s">
        <v>34</v>
      </c>
      <c r="D1" s="4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s="29" t="s">
        <v>105</v>
      </c>
      <c r="B2" s="30" t="s">
        <v>176</v>
      </c>
      <c r="C2" s="43">
        <v>65</v>
      </c>
      <c r="D2" s="37">
        <v>5</v>
      </c>
      <c r="E2">
        <v>1</v>
      </c>
    </row>
    <row r="3" spans="1:17" x14ac:dyDescent="0.2">
      <c r="A3" s="29" t="s">
        <v>105</v>
      </c>
      <c r="B3" s="30" t="s">
        <v>176</v>
      </c>
      <c r="C3" s="43">
        <v>60</v>
      </c>
      <c r="D3" s="37">
        <v>5</v>
      </c>
      <c r="E3">
        <v>1</v>
      </c>
      <c r="I3" t="s">
        <v>178</v>
      </c>
    </row>
    <row r="4" spans="1:17" x14ac:dyDescent="0.2">
      <c r="A4" s="29" t="s">
        <v>105</v>
      </c>
      <c r="B4" s="30" t="s">
        <v>176</v>
      </c>
      <c r="C4" s="43">
        <v>70</v>
      </c>
      <c r="D4" s="37">
        <v>6</v>
      </c>
      <c r="E4">
        <v>1</v>
      </c>
    </row>
    <row r="5" spans="1:17" x14ac:dyDescent="0.2">
      <c r="A5" s="29" t="s">
        <v>105</v>
      </c>
      <c r="B5" s="30" t="s">
        <v>176</v>
      </c>
      <c r="C5" s="43">
        <v>60</v>
      </c>
      <c r="D5" s="37">
        <v>5</v>
      </c>
      <c r="E5">
        <v>1</v>
      </c>
    </row>
    <row r="6" spans="1:17" x14ac:dyDescent="0.2">
      <c r="A6" s="29" t="s">
        <v>105</v>
      </c>
      <c r="B6" s="30" t="s">
        <v>176</v>
      </c>
      <c r="C6" s="43">
        <v>61</v>
      </c>
      <c r="D6" s="37">
        <v>5</v>
      </c>
      <c r="E6">
        <v>1</v>
      </c>
    </row>
    <row r="7" spans="1:17" x14ac:dyDescent="0.2">
      <c r="A7" s="29" t="s">
        <v>105</v>
      </c>
      <c r="B7" s="30" t="s">
        <v>176</v>
      </c>
      <c r="C7" s="43">
        <v>72</v>
      </c>
      <c r="D7" s="37">
        <v>6</v>
      </c>
      <c r="E7">
        <v>1</v>
      </c>
    </row>
    <row r="8" spans="1:17" x14ac:dyDescent="0.2">
      <c r="A8" s="29" t="s">
        <v>105</v>
      </c>
      <c r="B8" s="30" t="s">
        <v>176</v>
      </c>
      <c r="C8" s="43">
        <v>55</v>
      </c>
      <c r="D8" s="37">
        <v>3</v>
      </c>
      <c r="E8">
        <v>1</v>
      </c>
    </row>
    <row r="9" spans="1:17" x14ac:dyDescent="0.2">
      <c r="A9" s="29" t="s">
        <v>105</v>
      </c>
      <c r="B9" s="30" t="s">
        <v>176</v>
      </c>
      <c r="C9" s="43">
        <v>56</v>
      </c>
      <c r="D9" s="37">
        <v>2.2274770116278262</v>
      </c>
      <c r="E9">
        <v>1</v>
      </c>
    </row>
    <row r="10" spans="1:17" x14ac:dyDescent="0.2">
      <c r="A10" s="29" t="s">
        <v>105</v>
      </c>
      <c r="B10" s="30" t="s">
        <v>176</v>
      </c>
      <c r="C10" s="43">
        <v>58</v>
      </c>
      <c r="D10" s="37">
        <v>2.42121519311958</v>
      </c>
      <c r="E10">
        <v>1</v>
      </c>
    </row>
    <row r="11" spans="1:17" x14ac:dyDescent="0.2">
      <c r="A11" s="29" t="s">
        <v>105</v>
      </c>
      <c r="B11" s="30" t="s">
        <v>176</v>
      </c>
      <c r="C11" s="43">
        <v>58</v>
      </c>
      <c r="D11" s="37">
        <v>5</v>
      </c>
      <c r="E11">
        <v>1</v>
      </c>
    </row>
    <row r="12" spans="1:17" x14ac:dyDescent="0.2">
      <c r="A12" s="29" t="s">
        <v>105</v>
      </c>
      <c r="B12" s="30" t="s">
        <v>176</v>
      </c>
      <c r="C12" s="43">
        <v>59</v>
      </c>
      <c r="D12" s="37">
        <v>5</v>
      </c>
      <c r="E12">
        <v>1</v>
      </c>
    </row>
    <row r="13" spans="1:17" x14ac:dyDescent="0.2">
      <c r="A13" s="29" t="s">
        <v>105</v>
      </c>
      <c r="B13" s="30" t="s">
        <v>176</v>
      </c>
      <c r="C13" s="43">
        <v>60</v>
      </c>
      <c r="D13" s="37">
        <v>2.6318040459187335</v>
      </c>
      <c r="E13">
        <v>1</v>
      </c>
    </row>
    <row r="14" spans="1:17" x14ac:dyDescent="0.2">
      <c r="A14" s="29" t="s">
        <v>105</v>
      </c>
      <c r="B14" s="30" t="s">
        <v>176</v>
      </c>
      <c r="C14" s="43">
        <v>71</v>
      </c>
      <c r="D14" s="37">
        <v>7</v>
      </c>
      <c r="E14">
        <v>1</v>
      </c>
    </row>
    <row r="15" spans="1:17" x14ac:dyDescent="0.2">
      <c r="A15" s="29" t="s">
        <v>105</v>
      </c>
      <c r="B15" s="30" t="s">
        <v>176</v>
      </c>
      <c r="C15" s="43">
        <v>70</v>
      </c>
      <c r="D15" s="37">
        <v>8</v>
      </c>
      <c r="E15">
        <v>1</v>
      </c>
    </row>
    <row r="16" spans="1:17" x14ac:dyDescent="0.2">
      <c r="A16" s="29" t="s">
        <v>105</v>
      </c>
      <c r="B16" s="30" t="s">
        <v>176</v>
      </c>
      <c r="C16" s="43">
        <v>181</v>
      </c>
      <c r="D16" s="37">
        <v>70</v>
      </c>
      <c r="E16">
        <v>1</v>
      </c>
    </row>
    <row r="17" spans="1:5" x14ac:dyDescent="0.2">
      <c r="A17" s="29" t="s">
        <v>105</v>
      </c>
      <c r="B17" s="30" t="s">
        <v>176</v>
      </c>
      <c r="C17" s="43">
        <v>250</v>
      </c>
      <c r="D17" s="37">
        <v>160</v>
      </c>
      <c r="E17">
        <v>1</v>
      </c>
    </row>
    <row r="18" spans="1:5" x14ac:dyDescent="0.2">
      <c r="A18" s="29" t="s">
        <v>105</v>
      </c>
      <c r="B18" s="30" t="s">
        <v>176</v>
      </c>
      <c r="C18" s="43">
        <v>165</v>
      </c>
      <c r="D18" s="37">
        <v>45</v>
      </c>
      <c r="E18">
        <v>1</v>
      </c>
    </row>
    <row r="19" spans="1:5" x14ac:dyDescent="0.2">
      <c r="A19" s="29" t="s">
        <v>105</v>
      </c>
      <c r="B19" s="30" t="s">
        <v>176</v>
      </c>
      <c r="C19" s="43">
        <v>140</v>
      </c>
      <c r="D19" s="37">
        <v>38</v>
      </c>
      <c r="E19">
        <v>1</v>
      </c>
    </row>
    <row r="20" spans="1:5" x14ac:dyDescent="0.2">
      <c r="A20" s="29" t="s">
        <v>105</v>
      </c>
      <c r="B20" s="30" t="s">
        <v>176</v>
      </c>
      <c r="C20" s="43">
        <v>115</v>
      </c>
      <c r="D20" s="37">
        <v>16</v>
      </c>
      <c r="E20">
        <v>1</v>
      </c>
    </row>
    <row r="21" spans="1:5" x14ac:dyDescent="0.2">
      <c r="A21" s="29" t="s">
        <v>105</v>
      </c>
      <c r="B21" s="30" t="s">
        <v>176</v>
      </c>
      <c r="C21" s="43">
        <v>160</v>
      </c>
      <c r="D21" s="37">
        <v>39</v>
      </c>
      <c r="E21">
        <v>1</v>
      </c>
    </row>
    <row r="22" spans="1:5" x14ac:dyDescent="0.2">
      <c r="A22" s="29" t="s">
        <v>105</v>
      </c>
      <c r="B22" s="30" t="s">
        <v>176</v>
      </c>
      <c r="C22" s="43">
        <v>65</v>
      </c>
      <c r="D22" s="37">
        <v>5</v>
      </c>
      <c r="E22">
        <v>1</v>
      </c>
    </row>
    <row r="23" spans="1:5" x14ac:dyDescent="0.2">
      <c r="A23" s="29" t="s">
        <v>105</v>
      </c>
      <c r="B23" s="30" t="s">
        <v>176</v>
      </c>
      <c r="C23" s="43">
        <v>70</v>
      </c>
      <c r="D23" s="37">
        <v>8</v>
      </c>
      <c r="E23">
        <v>1</v>
      </c>
    </row>
    <row r="24" spans="1:5" x14ac:dyDescent="0.2">
      <c r="A24" s="29" t="s">
        <v>105</v>
      </c>
      <c r="B24" s="30" t="s">
        <v>176</v>
      </c>
      <c r="C24" s="43">
        <v>60</v>
      </c>
      <c r="D24" s="37">
        <v>7</v>
      </c>
      <c r="E24">
        <v>1</v>
      </c>
    </row>
    <row r="25" spans="1:5" x14ac:dyDescent="0.2">
      <c r="A25" s="29" t="s">
        <v>114</v>
      </c>
      <c r="B25" s="30" t="s">
        <v>115</v>
      </c>
      <c r="C25" s="43">
        <v>255</v>
      </c>
      <c r="D25" s="37">
        <v>148</v>
      </c>
      <c r="E25">
        <v>1</v>
      </c>
    </row>
    <row r="26" spans="1:5" x14ac:dyDescent="0.2">
      <c r="A26" s="29" t="s">
        <v>124</v>
      </c>
      <c r="B26" s="30" t="s">
        <v>125</v>
      </c>
      <c r="C26" s="43">
        <v>397</v>
      </c>
      <c r="D26" s="37">
        <v>510</v>
      </c>
      <c r="E26">
        <v>1</v>
      </c>
    </row>
    <row r="27" spans="1:5" x14ac:dyDescent="0.2">
      <c r="A27" s="29" t="s">
        <v>106</v>
      </c>
      <c r="B27" s="30" t="s">
        <v>107</v>
      </c>
      <c r="C27" s="43">
        <v>70</v>
      </c>
      <c r="D27" s="37">
        <v>3.9935060728298084</v>
      </c>
      <c r="E27">
        <v>1</v>
      </c>
    </row>
    <row r="28" spans="1:5" x14ac:dyDescent="0.2">
      <c r="A28" s="29" t="s">
        <v>106</v>
      </c>
      <c r="B28" s="30" t="s">
        <v>107</v>
      </c>
      <c r="C28" s="43">
        <v>70</v>
      </c>
      <c r="D28" s="38">
        <v>3.9935060728298084</v>
      </c>
      <c r="E28">
        <v>1</v>
      </c>
    </row>
    <row r="29" spans="1:5" x14ac:dyDescent="0.2">
      <c r="A29" s="29" t="s">
        <v>106</v>
      </c>
      <c r="B29" s="30" t="s">
        <v>107</v>
      </c>
      <c r="C29" s="43">
        <v>70</v>
      </c>
      <c r="D29" s="37">
        <v>3.9935060728298084</v>
      </c>
      <c r="E29">
        <v>1</v>
      </c>
    </row>
    <row r="30" spans="1:5" x14ac:dyDescent="0.2">
      <c r="A30" s="29" t="s">
        <v>106</v>
      </c>
      <c r="B30" s="30" t="s">
        <v>107</v>
      </c>
      <c r="C30" s="43">
        <v>75</v>
      </c>
      <c r="D30" s="37">
        <v>4.9193163128858162</v>
      </c>
      <c r="E30">
        <v>1</v>
      </c>
    </row>
    <row r="31" spans="1:5" x14ac:dyDescent="0.2">
      <c r="A31" s="29" t="s">
        <v>106</v>
      </c>
      <c r="B31" s="30" t="s">
        <v>107</v>
      </c>
      <c r="C31" s="43">
        <v>75</v>
      </c>
      <c r="D31" s="37">
        <v>4.9193163128858162</v>
      </c>
      <c r="E31">
        <v>1</v>
      </c>
    </row>
    <row r="32" spans="1:5" x14ac:dyDescent="0.2">
      <c r="A32" s="29" t="s">
        <v>106</v>
      </c>
      <c r="B32" s="30" t="s">
        <v>107</v>
      </c>
      <c r="C32" s="43">
        <v>74</v>
      </c>
      <c r="D32" s="37">
        <v>4.7183990609150142</v>
      </c>
      <c r="E32">
        <v>1</v>
      </c>
    </row>
    <row r="33" spans="1:5" x14ac:dyDescent="0.2">
      <c r="A33" s="29" t="s">
        <v>106</v>
      </c>
      <c r="B33" s="30" t="s">
        <v>107</v>
      </c>
      <c r="C33" s="43">
        <v>75</v>
      </c>
      <c r="D33" s="37">
        <v>4.9193163128858162</v>
      </c>
      <c r="E33">
        <v>1</v>
      </c>
    </row>
    <row r="34" spans="1:5" x14ac:dyDescent="0.2">
      <c r="A34" s="29" t="s">
        <v>106</v>
      </c>
      <c r="B34" s="30" t="s">
        <v>107</v>
      </c>
      <c r="C34" s="43">
        <v>75</v>
      </c>
      <c r="D34" s="37">
        <v>4.9193163128858162</v>
      </c>
      <c r="E34">
        <v>1</v>
      </c>
    </row>
    <row r="35" spans="1:5" x14ac:dyDescent="0.2">
      <c r="A35" s="29" t="s">
        <v>106</v>
      </c>
      <c r="B35" s="30" t="s">
        <v>107</v>
      </c>
      <c r="C35" s="43">
        <v>75</v>
      </c>
      <c r="D35" s="37">
        <v>4.9193163128858162</v>
      </c>
      <c r="E35">
        <v>1</v>
      </c>
    </row>
    <row r="36" spans="1:5" x14ac:dyDescent="0.2">
      <c r="A36" s="29" t="s">
        <v>106</v>
      </c>
      <c r="B36" s="30" t="s">
        <v>107</v>
      </c>
      <c r="C36" s="43">
        <v>95</v>
      </c>
      <c r="D36" s="37">
        <v>11.326776903726252</v>
      </c>
      <c r="E36">
        <v>1</v>
      </c>
    </row>
    <row r="37" spans="1:5" x14ac:dyDescent="0.2">
      <c r="A37" s="29" t="s">
        <v>106</v>
      </c>
      <c r="B37" s="30" t="s">
        <v>107</v>
      </c>
      <c r="C37" s="43">
        <v>50</v>
      </c>
      <c r="D37" s="37">
        <v>1.7344139234540221</v>
      </c>
      <c r="E37">
        <v>1</v>
      </c>
    </row>
    <row r="38" spans="1:5" x14ac:dyDescent="0.2">
      <c r="A38" s="29" t="s">
        <v>106</v>
      </c>
      <c r="B38" s="30" t="s">
        <v>107</v>
      </c>
      <c r="C38" s="43">
        <v>91</v>
      </c>
      <c r="D38" s="37">
        <v>9.5866313481859891</v>
      </c>
      <c r="E38">
        <v>1</v>
      </c>
    </row>
    <row r="39" spans="1:5" x14ac:dyDescent="0.2">
      <c r="A39" s="29" t="s">
        <v>106</v>
      </c>
      <c r="B39" s="30" t="s">
        <v>107</v>
      </c>
      <c r="C39" s="43">
        <v>104</v>
      </c>
      <c r="D39" s="37">
        <v>16.485308000853006</v>
      </c>
      <c r="E39">
        <v>1</v>
      </c>
    </row>
    <row r="40" spans="1:5" x14ac:dyDescent="0.2">
      <c r="A40" s="29" t="s">
        <v>106</v>
      </c>
      <c r="B40" s="30" t="s">
        <v>107</v>
      </c>
      <c r="C40" s="43">
        <v>104</v>
      </c>
      <c r="D40" s="37">
        <v>11</v>
      </c>
      <c r="E40">
        <v>1</v>
      </c>
    </row>
    <row r="41" spans="1:5" x14ac:dyDescent="0.2">
      <c r="A41" s="29" t="s">
        <v>106</v>
      </c>
      <c r="B41" s="30" t="s">
        <v>107</v>
      </c>
      <c r="C41" s="43">
        <v>130</v>
      </c>
      <c r="D41" s="37">
        <v>25</v>
      </c>
      <c r="E41">
        <v>1</v>
      </c>
    </row>
    <row r="42" spans="1:5" x14ac:dyDescent="0.2">
      <c r="A42" s="29" t="s">
        <v>106</v>
      </c>
      <c r="B42" s="30" t="s">
        <v>107</v>
      </c>
      <c r="C42" s="43">
        <v>94</v>
      </c>
      <c r="D42" s="37">
        <v>10.864162844284319</v>
      </c>
      <c r="E42">
        <v>1</v>
      </c>
    </row>
    <row r="43" spans="1:5" x14ac:dyDescent="0.2">
      <c r="A43" s="29" t="s">
        <v>106</v>
      </c>
      <c r="B43" s="30" t="s">
        <v>107</v>
      </c>
      <c r="C43" s="43">
        <v>61</v>
      </c>
      <c r="D43" s="37">
        <v>2.7438706239688493</v>
      </c>
      <c r="E43">
        <v>1</v>
      </c>
    </row>
    <row r="44" spans="1:5" x14ac:dyDescent="0.2">
      <c r="A44" s="29" t="s">
        <v>106</v>
      </c>
      <c r="B44" s="30" t="s">
        <v>107</v>
      </c>
      <c r="C44" s="43">
        <v>79</v>
      </c>
      <c r="D44" s="37">
        <v>5.8122604668074969</v>
      </c>
      <c r="E44">
        <v>1</v>
      </c>
    </row>
    <row r="45" spans="1:5" x14ac:dyDescent="0.2">
      <c r="A45" s="29" t="s">
        <v>106</v>
      </c>
      <c r="B45" s="30" t="s">
        <v>107</v>
      </c>
      <c r="C45" s="43">
        <v>97</v>
      </c>
      <c r="D45" s="37">
        <v>12.311940453354556</v>
      </c>
      <c r="E45">
        <v>1</v>
      </c>
    </row>
    <row r="46" spans="1:5" x14ac:dyDescent="0.2">
      <c r="A46" s="29" t="s">
        <v>106</v>
      </c>
      <c r="B46" s="30" t="s">
        <v>107</v>
      </c>
      <c r="C46" s="43">
        <v>95</v>
      </c>
      <c r="D46" s="37">
        <v>11.326776903726252</v>
      </c>
      <c r="E46">
        <v>1</v>
      </c>
    </row>
    <row r="47" spans="1:5" x14ac:dyDescent="0.2">
      <c r="A47" s="29" t="s">
        <v>106</v>
      </c>
      <c r="B47" s="30" t="s">
        <v>107</v>
      </c>
      <c r="C47" s="43">
        <v>82</v>
      </c>
      <c r="D47" s="37">
        <v>6.5868126051119287</v>
      </c>
      <c r="E47">
        <v>1</v>
      </c>
    </row>
    <row r="48" spans="1:5" x14ac:dyDescent="0.2">
      <c r="A48" s="29" t="s">
        <v>106</v>
      </c>
      <c r="B48" s="30" t="s">
        <v>107</v>
      </c>
      <c r="C48" s="43">
        <v>86</v>
      </c>
      <c r="D48" s="37">
        <v>7.782437247769229</v>
      </c>
      <c r="E48">
        <v>1</v>
      </c>
    </row>
    <row r="49" spans="1:5" s="20" customFormat="1" x14ac:dyDescent="0.2">
      <c r="A49" s="48" t="s">
        <v>106</v>
      </c>
      <c r="B49" s="49" t="s">
        <v>107</v>
      </c>
      <c r="C49" s="51">
        <v>97</v>
      </c>
      <c r="D49" s="55">
        <v>12.311940453354556</v>
      </c>
      <c r="E49" s="20">
        <v>1</v>
      </c>
    </row>
    <row r="50" spans="1:5" x14ac:dyDescent="0.2">
      <c r="A50" s="29" t="s">
        <v>106</v>
      </c>
      <c r="B50" s="30" t="s">
        <v>107</v>
      </c>
      <c r="C50" s="43">
        <v>86</v>
      </c>
      <c r="D50" s="37">
        <v>7.782437247769229</v>
      </c>
      <c r="E50" s="103">
        <v>1</v>
      </c>
    </row>
    <row r="51" spans="1:5" x14ac:dyDescent="0.2">
      <c r="A51" s="29" t="s">
        <v>106</v>
      </c>
      <c r="B51" s="30" t="s">
        <v>107</v>
      </c>
      <c r="C51" s="43">
        <v>86</v>
      </c>
      <c r="D51" s="37">
        <v>7.782437247769229</v>
      </c>
      <c r="E51" s="103">
        <v>1</v>
      </c>
    </row>
    <row r="52" spans="1:5" x14ac:dyDescent="0.2">
      <c r="A52" s="29" t="s">
        <v>106</v>
      </c>
      <c r="B52" s="30" t="s">
        <v>107</v>
      </c>
      <c r="C52" s="43">
        <v>80</v>
      </c>
      <c r="D52" s="37">
        <v>6.0597561503334747</v>
      </c>
      <c r="E52" s="103">
        <v>1</v>
      </c>
    </row>
    <row r="53" spans="1:5" x14ac:dyDescent="0.2">
      <c r="A53" s="29" t="s">
        <v>106</v>
      </c>
      <c r="B53" s="30" t="s">
        <v>107</v>
      </c>
      <c r="C53" s="43">
        <v>106</v>
      </c>
      <c r="D53" s="37">
        <v>17.919142593418645</v>
      </c>
      <c r="E53" s="103">
        <v>1</v>
      </c>
    </row>
    <row r="54" spans="1:5" x14ac:dyDescent="0.2">
      <c r="A54" s="29" t="s">
        <v>106</v>
      </c>
      <c r="B54" s="30" t="s">
        <v>107</v>
      </c>
      <c r="C54" s="43">
        <v>104</v>
      </c>
      <c r="D54" s="37">
        <v>16.485308000853006</v>
      </c>
      <c r="E54" s="103">
        <v>1</v>
      </c>
    </row>
    <row r="55" spans="1:5" x14ac:dyDescent="0.2">
      <c r="A55" s="29" t="s">
        <v>106</v>
      </c>
      <c r="B55" s="30" t="s">
        <v>107</v>
      </c>
      <c r="C55" s="43">
        <v>110</v>
      </c>
      <c r="D55" s="37">
        <v>21.171788409295349</v>
      </c>
      <c r="E55" s="103">
        <v>1</v>
      </c>
    </row>
    <row r="56" spans="1:5" x14ac:dyDescent="0.2">
      <c r="A56" s="29" t="s">
        <v>106</v>
      </c>
      <c r="B56" s="30" t="s">
        <v>107</v>
      </c>
      <c r="C56" s="43">
        <v>100</v>
      </c>
      <c r="D56" s="37">
        <v>13.952651474356095</v>
      </c>
      <c r="E56" s="103">
        <v>1</v>
      </c>
    </row>
    <row r="57" spans="1:5" x14ac:dyDescent="0.2">
      <c r="A57" s="29" t="s">
        <v>106</v>
      </c>
      <c r="B57" s="30" t="s">
        <v>107</v>
      </c>
      <c r="C57" s="43">
        <v>120</v>
      </c>
      <c r="D57" s="37">
        <v>32.126124935594689</v>
      </c>
      <c r="E57" s="103">
        <v>11</v>
      </c>
    </row>
    <row r="58" spans="1:5" x14ac:dyDescent="0.2">
      <c r="A58" s="29" t="s">
        <v>106</v>
      </c>
      <c r="B58" s="30" t="s">
        <v>107</v>
      </c>
      <c r="C58" s="43">
        <v>70</v>
      </c>
      <c r="D58" s="37">
        <v>3.9935060728298084</v>
      </c>
      <c r="E58" s="103">
        <v>1</v>
      </c>
    </row>
    <row r="59" spans="1:5" x14ac:dyDescent="0.2">
      <c r="A59" s="29" t="s">
        <v>106</v>
      </c>
      <c r="B59" s="30" t="s">
        <v>107</v>
      </c>
      <c r="C59" s="43">
        <v>89</v>
      </c>
      <c r="D59" s="37">
        <v>8.8195386381669429</v>
      </c>
      <c r="E59" s="28">
        <v>1</v>
      </c>
    </row>
    <row r="60" spans="1:5" s="102" customFormat="1" x14ac:dyDescent="0.2">
      <c r="A60" s="29"/>
      <c r="B60" s="30"/>
      <c r="C60" s="43"/>
      <c r="D60" s="37"/>
    </row>
    <row r="61" spans="1:5" s="102" customFormat="1" x14ac:dyDescent="0.2">
      <c r="A61" s="29"/>
      <c r="B61" s="30"/>
      <c r="C61" s="43"/>
      <c r="D61" s="37"/>
    </row>
    <row r="62" spans="1:5" s="102" customFormat="1" x14ac:dyDescent="0.2">
      <c r="A62" s="29" t="s">
        <v>130</v>
      </c>
      <c r="B62" s="30"/>
      <c r="C62" s="43"/>
      <c r="D62" s="37"/>
    </row>
    <row r="63" spans="1:5" s="20" customFormat="1" x14ac:dyDescent="0.2">
      <c r="A63" s="48" t="s">
        <v>105</v>
      </c>
      <c r="B63" s="49" t="s">
        <v>176</v>
      </c>
      <c r="C63" s="51">
        <v>72</v>
      </c>
      <c r="D63" s="55">
        <v>7</v>
      </c>
    </row>
    <row r="64" spans="1:5" x14ac:dyDescent="0.2">
      <c r="A64" s="29" t="s">
        <v>105</v>
      </c>
      <c r="B64" s="30" t="s">
        <v>176</v>
      </c>
      <c r="C64" s="43">
        <v>60</v>
      </c>
      <c r="D64" s="36">
        <v>6</v>
      </c>
      <c r="E64" s="28">
        <v>2</v>
      </c>
    </row>
    <row r="65" spans="1:5" s="102" customFormat="1" x14ac:dyDescent="0.2">
      <c r="A65" s="29"/>
      <c r="B65" s="30"/>
      <c r="C65" s="43"/>
      <c r="D65" s="36"/>
    </row>
    <row r="66" spans="1:5" s="102" customFormat="1" x14ac:dyDescent="0.2">
      <c r="A66" s="29"/>
      <c r="B66" s="30"/>
      <c r="C66" s="43"/>
      <c r="D66" s="36"/>
    </row>
    <row r="67" spans="1:5" x14ac:dyDescent="0.2">
      <c r="A67" s="29"/>
      <c r="B67" s="30"/>
      <c r="C67" s="43"/>
      <c r="D67" s="36"/>
      <c r="E67" s="28"/>
    </row>
    <row r="68" spans="1:5" x14ac:dyDescent="0.2">
      <c r="A68" s="29"/>
      <c r="B68" s="30"/>
      <c r="C68" s="43"/>
      <c r="D68" s="36"/>
      <c r="E68" s="28"/>
    </row>
    <row r="69" spans="1:5" x14ac:dyDescent="0.2">
      <c r="A69" s="29"/>
      <c r="B69" s="30"/>
      <c r="C69" s="43"/>
      <c r="D69" s="36"/>
      <c r="E69" s="28"/>
    </row>
    <row r="70" spans="1:5" x14ac:dyDescent="0.2">
      <c r="A70" s="29"/>
      <c r="B70" s="30"/>
      <c r="C70" s="43"/>
      <c r="D70" s="37"/>
      <c r="E70" s="28"/>
    </row>
    <row r="71" spans="1:5" x14ac:dyDescent="0.2">
      <c r="A71" s="29"/>
      <c r="B71" s="30"/>
      <c r="C71" s="43"/>
      <c r="D71" s="37"/>
      <c r="E71" s="28"/>
    </row>
    <row r="72" spans="1:5" x14ac:dyDescent="0.2">
      <c r="A72" s="29"/>
      <c r="B72" s="30"/>
      <c r="C72" s="43"/>
      <c r="D72" s="37"/>
      <c r="E72" s="28"/>
    </row>
    <row r="73" spans="1:5" x14ac:dyDescent="0.2">
      <c r="A73" s="29"/>
      <c r="B73" s="30"/>
      <c r="C73" s="43"/>
      <c r="D73" s="37"/>
      <c r="E73" s="28"/>
    </row>
    <row r="74" spans="1:5" x14ac:dyDescent="0.2">
      <c r="A74" s="29"/>
      <c r="B74" s="30"/>
      <c r="C74" s="43"/>
      <c r="D74" s="37"/>
      <c r="E74" s="28"/>
    </row>
    <row r="75" spans="1:5" x14ac:dyDescent="0.2">
      <c r="A75" s="29"/>
      <c r="B75" s="30"/>
      <c r="C75" s="43"/>
      <c r="D75" s="37"/>
      <c r="E75" s="28"/>
    </row>
    <row r="76" spans="1:5" x14ac:dyDescent="0.2">
      <c r="A76" s="29"/>
      <c r="B76" s="30"/>
      <c r="C76" s="43"/>
      <c r="D76" s="37"/>
      <c r="E76" s="28"/>
    </row>
    <row r="77" spans="1:5" x14ac:dyDescent="0.2">
      <c r="A77" s="29"/>
      <c r="B77" s="30"/>
      <c r="C77" s="43"/>
      <c r="D77" s="37"/>
      <c r="E77" s="28"/>
    </row>
    <row r="78" spans="1:5" x14ac:dyDescent="0.2">
      <c r="A78" s="29"/>
      <c r="B78" s="30"/>
      <c r="C78" s="43"/>
      <c r="D78" s="37"/>
      <c r="E78" s="28"/>
    </row>
    <row r="79" spans="1:5" x14ac:dyDescent="0.2">
      <c r="A79" s="29"/>
      <c r="B79" s="30"/>
      <c r="C79" s="43"/>
      <c r="D79" s="37"/>
      <c r="E79" s="28"/>
    </row>
    <row r="80" spans="1:5" x14ac:dyDescent="0.2">
      <c r="A80" s="29"/>
      <c r="B80" s="30"/>
      <c r="C80" s="43"/>
      <c r="D80" s="37"/>
      <c r="E80" s="28"/>
    </row>
    <row r="81" spans="1:5" x14ac:dyDescent="0.2">
      <c r="A81" s="29"/>
      <c r="B81" s="30"/>
      <c r="C81" s="43"/>
      <c r="D81" s="37"/>
      <c r="E81" s="28"/>
    </row>
    <row r="82" spans="1:5" x14ac:dyDescent="0.2">
      <c r="A82" s="29"/>
      <c r="B82" s="30"/>
      <c r="C82" s="43"/>
      <c r="D82" s="37"/>
      <c r="E82" s="28"/>
    </row>
    <row r="83" spans="1:5" x14ac:dyDescent="0.2">
      <c r="A83" s="29"/>
      <c r="B83" s="30"/>
      <c r="C83" s="43"/>
      <c r="D83" s="37"/>
      <c r="E83" s="28"/>
    </row>
    <row r="84" spans="1:5" x14ac:dyDescent="0.2">
      <c r="A84" s="29"/>
      <c r="B84" s="30"/>
      <c r="C84" s="43"/>
      <c r="D84" s="37"/>
      <c r="E84" s="28"/>
    </row>
    <row r="85" spans="1:5" x14ac:dyDescent="0.2">
      <c r="A85" s="29"/>
      <c r="B85" s="30"/>
      <c r="C85" s="43"/>
      <c r="D85" s="37"/>
      <c r="E85" s="28"/>
    </row>
    <row r="86" spans="1:5" x14ac:dyDescent="0.2">
      <c r="A86" s="29"/>
      <c r="B86" s="30"/>
      <c r="C86" s="43"/>
      <c r="D86" s="37"/>
      <c r="E86" s="28"/>
    </row>
    <row r="87" spans="1:5" x14ac:dyDescent="0.2">
      <c r="A87" s="29"/>
      <c r="B87" s="30"/>
      <c r="C87" s="43"/>
      <c r="D87" s="37"/>
      <c r="E87" s="28"/>
    </row>
    <row r="88" spans="1:5" x14ac:dyDescent="0.2">
      <c r="A88" s="29"/>
      <c r="B88" s="30"/>
      <c r="C88" s="43"/>
      <c r="D88" s="37"/>
      <c r="E88" s="28"/>
    </row>
    <row r="89" spans="1:5" x14ac:dyDescent="0.2">
      <c r="A89" s="29"/>
      <c r="B89" s="30"/>
      <c r="C89" s="43"/>
      <c r="D89" s="37"/>
      <c r="E89" s="28"/>
    </row>
    <row r="90" spans="1:5" x14ac:dyDescent="0.2">
      <c r="A90" s="29"/>
      <c r="B90" s="30"/>
      <c r="C90" s="43"/>
      <c r="D90" s="37"/>
      <c r="E90" s="28"/>
    </row>
    <row r="91" spans="1:5" x14ac:dyDescent="0.2">
      <c r="A91" s="29"/>
      <c r="B91" s="30"/>
      <c r="C91" s="43"/>
      <c r="D91" s="37"/>
      <c r="E91" s="28"/>
    </row>
    <row r="92" spans="1:5" x14ac:dyDescent="0.2">
      <c r="A92" s="29"/>
      <c r="B92" s="30"/>
      <c r="C92" s="43"/>
      <c r="D92" s="37"/>
      <c r="E92" s="28"/>
    </row>
    <row r="93" spans="1:5" x14ac:dyDescent="0.2">
      <c r="A93" s="29"/>
      <c r="B93" s="30"/>
      <c r="C93" s="43"/>
      <c r="D93" s="37"/>
      <c r="E93" s="28"/>
    </row>
    <row r="94" spans="1:5" x14ac:dyDescent="0.2">
      <c r="A94" s="29"/>
      <c r="B94" s="30"/>
      <c r="C94" s="43"/>
      <c r="D94" s="37"/>
      <c r="E94" s="28"/>
    </row>
    <row r="95" spans="1:5" x14ac:dyDescent="0.2">
      <c r="A95" s="29"/>
      <c r="B95" s="30"/>
      <c r="C95" s="43"/>
      <c r="D95" s="37"/>
      <c r="E95" s="28"/>
    </row>
    <row r="96" spans="1:5" x14ac:dyDescent="0.2">
      <c r="A96" s="29"/>
      <c r="B96" s="30"/>
      <c r="C96" s="43"/>
      <c r="D96" s="37"/>
      <c r="E96" s="28"/>
    </row>
    <row r="97" spans="1:5" x14ac:dyDescent="0.2">
      <c r="A97" s="29"/>
      <c r="B97" s="30"/>
      <c r="C97" s="43"/>
      <c r="D97" s="37"/>
      <c r="E97" s="28"/>
    </row>
    <row r="98" spans="1:5" x14ac:dyDescent="0.2">
      <c r="A98" s="29"/>
      <c r="B98" s="30"/>
      <c r="C98" s="43"/>
      <c r="D98" s="37"/>
      <c r="E98" s="28"/>
    </row>
    <row r="99" spans="1:5" x14ac:dyDescent="0.2">
      <c r="A99" s="29"/>
      <c r="B99" s="30"/>
      <c r="C99" s="43"/>
      <c r="D99" s="37"/>
      <c r="E99" s="28"/>
    </row>
    <row r="100" spans="1:5" x14ac:dyDescent="0.2">
      <c r="A100" s="29"/>
      <c r="B100" s="30"/>
      <c r="C100" s="43"/>
      <c r="D100" s="37"/>
      <c r="E100" s="28"/>
    </row>
    <row r="101" spans="1:5" x14ac:dyDescent="0.2">
      <c r="A101" s="29"/>
      <c r="B101" s="30"/>
      <c r="C101" s="43"/>
      <c r="D101" s="37"/>
      <c r="E101" s="28"/>
    </row>
    <row r="102" spans="1:5" x14ac:dyDescent="0.2">
      <c r="A102" s="29"/>
      <c r="B102" s="30"/>
      <c r="C102" s="43"/>
      <c r="D102" s="37"/>
      <c r="E102" s="28"/>
    </row>
    <row r="103" spans="1:5" x14ac:dyDescent="0.2">
      <c r="A103" s="29"/>
      <c r="B103" s="30"/>
      <c r="C103" s="43"/>
      <c r="D103" s="37"/>
      <c r="E103" s="28"/>
    </row>
    <row r="104" spans="1:5" x14ac:dyDescent="0.2">
      <c r="A104" s="29"/>
      <c r="B104" s="30"/>
      <c r="C104" s="43"/>
      <c r="D104" s="37"/>
      <c r="E104" s="28"/>
    </row>
    <row r="105" spans="1:5" x14ac:dyDescent="0.2">
      <c r="A105" s="29"/>
      <c r="B105" s="30"/>
      <c r="C105" s="43"/>
      <c r="D105" s="37"/>
      <c r="E105" s="28"/>
    </row>
    <row r="106" spans="1:5" x14ac:dyDescent="0.2">
      <c r="A106" s="29"/>
      <c r="B106" s="30"/>
      <c r="C106" s="43"/>
      <c r="D106" s="37"/>
      <c r="E106" s="28"/>
    </row>
    <row r="107" spans="1:5" s="21" customFormat="1" x14ac:dyDescent="0.2">
      <c r="A107" s="33"/>
      <c r="B107" s="34"/>
      <c r="C107" s="50"/>
      <c r="D107" s="38"/>
    </row>
    <row r="108" spans="1:5" s="28" customFormat="1" x14ac:dyDescent="0.2">
      <c r="A108" s="48"/>
      <c r="B108" s="49"/>
      <c r="C108" s="51"/>
      <c r="D108" s="37"/>
    </row>
    <row r="109" spans="1:5" s="28" customFormat="1" x14ac:dyDescent="0.2">
      <c r="A109" s="48"/>
      <c r="B109" s="49"/>
      <c r="C109" s="51"/>
      <c r="D109" s="37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10" workbookViewId="0">
      <selection activeCell="C26" sqref="C26"/>
    </sheetView>
  </sheetViews>
  <sheetFormatPr defaultRowHeight="12.75" x14ac:dyDescent="0.2"/>
  <cols>
    <col min="1" max="1" width="8.140625" customWidth="1"/>
    <col min="2" max="2" width="26.5703125" customWidth="1"/>
    <col min="3" max="3" width="27.85546875" style="15" customWidth="1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3"/>
      <c r="F2" s="3"/>
      <c r="G2" s="2"/>
      <c r="H2" s="109"/>
      <c r="I2" s="109"/>
      <c r="J2" s="110"/>
      <c r="K2" s="110"/>
      <c r="L2" s="110"/>
      <c r="M2" s="110"/>
    </row>
    <row r="3" spans="1:13" s="57" customFormat="1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s="57" customFormat="1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7" customFormat="1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7" customFormat="1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t="s">
        <v>0</v>
      </c>
      <c r="C13" s="13" t="s">
        <v>103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t="s">
        <v>1</v>
      </c>
      <c r="C14" s="13" t="s">
        <v>138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t="s">
        <v>2</v>
      </c>
      <c r="C15" s="14">
        <v>42565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t="s">
        <v>3</v>
      </c>
      <c r="C16" s="13" t="s">
        <v>227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3" x14ac:dyDescent="0.2">
      <c r="A17" s="7">
        <v>7</v>
      </c>
      <c r="B1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3" x14ac:dyDescent="0.2">
      <c r="A18" s="7">
        <v>8</v>
      </c>
      <c r="B18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3" x14ac:dyDescent="0.2">
      <c r="A19" s="7">
        <v>9</v>
      </c>
      <c r="B19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3" x14ac:dyDescent="0.2">
      <c r="A20" s="7">
        <v>10</v>
      </c>
      <c r="B20" t="s">
        <v>6</v>
      </c>
      <c r="C20" s="13" t="s">
        <v>192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3" x14ac:dyDescent="0.2">
      <c r="A21" s="7">
        <v>11</v>
      </c>
      <c r="B21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3" x14ac:dyDescent="0.2">
      <c r="A22" s="7">
        <v>12</v>
      </c>
      <c r="B22" t="s">
        <v>8</v>
      </c>
      <c r="C22" s="13" t="s">
        <v>225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3" x14ac:dyDescent="0.2">
      <c r="A23" s="7">
        <v>13</v>
      </c>
      <c r="B23" t="s">
        <v>9</v>
      </c>
      <c r="C23" s="13">
        <v>250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3" x14ac:dyDescent="0.2">
      <c r="A24" s="7">
        <v>14</v>
      </c>
      <c r="B24" t="s">
        <v>10</v>
      </c>
      <c r="C24" s="13" t="s">
        <v>104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</row>
    <row r="25" spans="1:13" x14ac:dyDescent="0.2">
      <c r="A25" s="7">
        <v>15</v>
      </c>
      <c r="B25" t="s">
        <v>11</v>
      </c>
      <c r="C25" s="13" t="s">
        <v>239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</row>
    <row r="26" spans="1:13" x14ac:dyDescent="0.2">
      <c r="A26" s="7">
        <v>16</v>
      </c>
      <c r="B26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3" x14ac:dyDescent="0.2">
      <c r="A27" s="7">
        <v>17</v>
      </c>
      <c r="B27" t="s">
        <v>13</v>
      </c>
      <c r="C27" s="13">
        <v>100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3" x14ac:dyDescent="0.2">
      <c r="A28" s="7">
        <v>18</v>
      </c>
      <c r="B28" t="s">
        <v>14</v>
      </c>
      <c r="C28" s="13">
        <v>60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3" x14ac:dyDescent="0.2">
      <c r="A29" s="7">
        <v>19</v>
      </c>
      <c r="B29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3" x14ac:dyDescent="0.2">
      <c r="A30" s="7">
        <v>20</v>
      </c>
      <c r="B30" t="s">
        <v>15</v>
      </c>
      <c r="C30" s="13">
        <v>2.2000000000000002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3" x14ac:dyDescent="0.2">
      <c r="A31" s="7">
        <v>21</v>
      </c>
      <c r="B31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3" x14ac:dyDescent="0.2">
      <c r="A32" s="7">
        <v>22</v>
      </c>
      <c r="B32" t="s">
        <v>16</v>
      </c>
      <c r="C32" s="13"/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7">
        <v>23</v>
      </c>
      <c r="B33" t="s">
        <v>17</v>
      </c>
      <c r="C33" s="13" t="s">
        <v>159</v>
      </c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t="s">
        <v>28</v>
      </c>
      <c r="C34" s="19">
        <v>0.4513888888888889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t="s">
        <v>29</v>
      </c>
      <c r="C35" s="19">
        <v>0.47569444444444442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t="s">
        <v>20</v>
      </c>
      <c r="C40" s="13">
        <v>324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t="s">
        <v>21</v>
      </c>
      <c r="C42" s="13">
        <v>12.1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t="s">
        <v>23</v>
      </c>
      <c r="C45" s="13">
        <v>1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t="s">
        <v>52</v>
      </c>
      <c r="C47" s="13" t="s">
        <v>175</v>
      </c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workbookViewId="0">
      <selection activeCell="A32" sqref="A32:XFD32"/>
    </sheetView>
  </sheetViews>
  <sheetFormatPr defaultRowHeight="12.75" x14ac:dyDescent="0.2"/>
  <cols>
    <col min="1" max="1" width="9.140625" style="27"/>
    <col min="2" max="2" width="8.85546875" style="28"/>
    <col min="3" max="3" width="8.85546875" style="45"/>
    <col min="4" max="4" width="8.85546875" style="37"/>
  </cols>
  <sheetData>
    <row r="1" spans="1:16" x14ac:dyDescent="0.2">
      <c r="A1" s="27" t="s">
        <v>33</v>
      </c>
      <c r="C1" s="45" t="s">
        <v>34</v>
      </c>
      <c r="D1" s="37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</row>
    <row r="2" spans="1:16" x14ac:dyDescent="0.2">
      <c r="A2" s="29" t="s">
        <v>105</v>
      </c>
      <c r="B2" s="30" t="s">
        <v>176</v>
      </c>
      <c r="C2" s="43">
        <v>140</v>
      </c>
      <c r="D2" s="36">
        <v>48</v>
      </c>
      <c r="E2" s="31">
        <v>1</v>
      </c>
    </row>
    <row r="3" spans="1:16" x14ac:dyDescent="0.2">
      <c r="A3" s="29" t="s">
        <v>105</v>
      </c>
      <c r="B3" s="30" t="s">
        <v>176</v>
      </c>
      <c r="C3" s="43">
        <v>175</v>
      </c>
      <c r="D3" s="36">
        <v>65</v>
      </c>
      <c r="E3" s="31">
        <v>1</v>
      </c>
    </row>
    <row r="4" spans="1:16" x14ac:dyDescent="0.2">
      <c r="A4" s="29" t="s">
        <v>105</v>
      </c>
      <c r="B4" s="30" t="s">
        <v>176</v>
      </c>
      <c r="C4" s="43">
        <v>144</v>
      </c>
      <c r="D4" s="36">
        <v>50</v>
      </c>
      <c r="E4" s="31">
        <v>1</v>
      </c>
    </row>
    <row r="5" spans="1:16" x14ac:dyDescent="0.2">
      <c r="A5" s="29" t="s">
        <v>105</v>
      </c>
      <c r="B5" s="30" t="s">
        <v>176</v>
      </c>
      <c r="C5" s="43">
        <v>240</v>
      </c>
      <c r="D5" s="36">
        <v>145</v>
      </c>
      <c r="E5" s="31">
        <v>1</v>
      </c>
    </row>
    <row r="6" spans="1:16" x14ac:dyDescent="0.2">
      <c r="A6" s="29" t="s">
        <v>105</v>
      </c>
      <c r="B6" s="30" t="s">
        <v>176</v>
      </c>
      <c r="C6" s="43">
        <v>260</v>
      </c>
      <c r="D6" s="37">
        <v>182</v>
      </c>
      <c r="E6" s="31">
        <v>1</v>
      </c>
    </row>
    <row r="7" spans="1:16" x14ac:dyDescent="0.2">
      <c r="A7" s="29" t="s">
        <v>105</v>
      </c>
      <c r="B7" s="30" t="s">
        <v>176</v>
      </c>
      <c r="C7" s="43">
        <v>161</v>
      </c>
      <c r="D7" s="37">
        <v>42</v>
      </c>
      <c r="E7" s="31">
        <v>1</v>
      </c>
    </row>
    <row r="8" spans="1:16" x14ac:dyDescent="0.2">
      <c r="A8" s="29" t="s">
        <v>105</v>
      </c>
      <c r="B8" s="30" t="s">
        <v>176</v>
      </c>
      <c r="C8" s="43">
        <v>52</v>
      </c>
      <c r="D8" s="37">
        <v>1.8852671972386061</v>
      </c>
      <c r="E8" s="31">
        <v>1</v>
      </c>
    </row>
    <row r="9" spans="1:16" x14ac:dyDescent="0.2">
      <c r="A9" s="29" t="s">
        <v>105</v>
      </c>
      <c r="B9" s="30" t="s">
        <v>176</v>
      </c>
      <c r="C9" s="43">
        <v>65</v>
      </c>
      <c r="D9" s="37">
        <v>3.2419323620141309</v>
      </c>
      <c r="E9" s="31">
        <v>1</v>
      </c>
    </row>
    <row r="10" spans="1:16" x14ac:dyDescent="0.2">
      <c r="A10" s="29" t="s">
        <v>105</v>
      </c>
      <c r="B10" s="30" t="s">
        <v>176</v>
      </c>
      <c r="C10" s="43">
        <v>62</v>
      </c>
      <c r="D10" s="37">
        <v>2.8607091826439439</v>
      </c>
      <c r="E10" s="31">
        <v>1</v>
      </c>
    </row>
    <row r="11" spans="1:16" x14ac:dyDescent="0.2">
      <c r="A11" s="29" t="s">
        <v>105</v>
      </c>
      <c r="B11" s="30" t="s">
        <v>176</v>
      </c>
      <c r="C11" s="43">
        <v>55</v>
      </c>
      <c r="D11" s="37">
        <v>2.136501247611168</v>
      </c>
      <c r="E11" s="31">
        <v>1</v>
      </c>
    </row>
    <row r="12" spans="1:16" x14ac:dyDescent="0.2">
      <c r="A12" s="29" t="s">
        <v>105</v>
      </c>
      <c r="B12" s="30" t="s">
        <v>176</v>
      </c>
      <c r="C12" s="43">
        <v>70</v>
      </c>
      <c r="D12" s="37">
        <v>3.9935060728298084</v>
      </c>
      <c r="E12" s="31">
        <v>1</v>
      </c>
    </row>
    <row r="13" spans="1:16" x14ac:dyDescent="0.2">
      <c r="A13" s="29" t="s">
        <v>105</v>
      </c>
      <c r="B13" s="30" t="s">
        <v>176</v>
      </c>
      <c r="C13" s="43">
        <v>65</v>
      </c>
      <c r="D13" s="37">
        <v>3.2419323620141309</v>
      </c>
      <c r="E13" s="31">
        <v>1</v>
      </c>
    </row>
    <row r="14" spans="1:16" x14ac:dyDescent="0.2">
      <c r="A14" s="29" t="s">
        <v>105</v>
      </c>
      <c r="B14" s="30" t="s">
        <v>176</v>
      </c>
      <c r="C14" s="43">
        <v>56</v>
      </c>
      <c r="D14" s="37">
        <v>2.2274770116278262</v>
      </c>
      <c r="E14" s="31">
        <v>1</v>
      </c>
    </row>
    <row r="15" spans="1:16" x14ac:dyDescent="0.2">
      <c r="A15" s="29" t="s">
        <v>105</v>
      </c>
      <c r="B15" s="30" t="s">
        <v>176</v>
      </c>
      <c r="C15" s="43">
        <v>71</v>
      </c>
      <c r="D15" s="37">
        <v>4.1635561799790919</v>
      </c>
      <c r="E15" s="31">
        <v>1</v>
      </c>
    </row>
    <row r="16" spans="1:16" x14ac:dyDescent="0.2">
      <c r="A16" s="29" t="s">
        <v>105</v>
      </c>
      <c r="B16" s="30" t="s">
        <v>176</v>
      </c>
      <c r="C16" s="43">
        <v>70</v>
      </c>
      <c r="D16" s="37">
        <v>3.9935060728298084</v>
      </c>
      <c r="E16" s="31">
        <v>1</v>
      </c>
    </row>
    <row r="17" spans="1:5" x14ac:dyDescent="0.2">
      <c r="A17" s="29" t="s">
        <v>105</v>
      </c>
      <c r="B17" s="30" t="s">
        <v>176</v>
      </c>
      <c r="C17" s="43">
        <v>60</v>
      </c>
      <c r="D17" s="37">
        <v>2.6318040459187335</v>
      </c>
      <c r="E17" s="31">
        <v>1</v>
      </c>
    </row>
    <row r="18" spans="1:5" x14ac:dyDescent="0.2">
      <c r="A18" s="29" t="s">
        <v>105</v>
      </c>
      <c r="B18" s="30" t="s">
        <v>176</v>
      </c>
      <c r="C18" s="43">
        <v>65</v>
      </c>
      <c r="D18" s="37">
        <v>5</v>
      </c>
      <c r="E18" s="31">
        <v>1</v>
      </c>
    </row>
    <row r="19" spans="1:5" x14ac:dyDescent="0.2">
      <c r="A19" s="29" t="s">
        <v>105</v>
      </c>
      <c r="B19" s="30" t="s">
        <v>176</v>
      </c>
      <c r="C19" s="43">
        <v>62</v>
      </c>
      <c r="D19" s="37">
        <v>2.8607091826439439</v>
      </c>
      <c r="E19" s="31">
        <v>1</v>
      </c>
    </row>
    <row r="20" spans="1:5" x14ac:dyDescent="0.2">
      <c r="A20" s="29" t="s">
        <v>105</v>
      </c>
      <c r="B20" s="30" t="s">
        <v>176</v>
      </c>
      <c r="C20" s="43">
        <v>66</v>
      </c>
      <c r="D20" s="37">
        <v>3.3799792149491976</v>
      </c>
      <c r="E20" s="31">
        <v>1</v>
      </c>
    </row>
    <row r="21" spans="1:5" x14ac:dyDescent="0.2">
      <c r="A21" s="29" t="s">
        <v>105</v>
      </c>
      <c r="B21" s="30" t="s">
        <v>176</v>
      </c>
      <c r="C21" s="43">
        <v>69</v>
      </c>
      <c r="D21" s="37">
        <v>6</v>
      </c>
      <c r="E21" s="31">
        <v>1</v>
      </c>
    </row>
    <row r="22" spans="1:5" x14ac:dyDescent="0.2">
      <c r="A22" s="29" t="s">
        <v>105</v>
      </c>
      <c r="B22" s="30" t="s">
        <v>176</v>
      </c>
      <c r="C22" s="43">
        <v>68</v>
      </c>
      <c r="D22" s="37">
        <v>5</v>
      </c>
      <c r="E22" s="31">
        <v>1</v>
      </c>
    </row>
    <row r="23" spans="1:5" x14ac:dyDescent="0.2">
      <c r="A23" s="29" t="s">
        <v>105</v>
      </c>
      <c r="B23" s="30" t="s">
        <v>176</v>
      </c>
      <c r="C23" s="43">
        <v>70</v>
      </c>
      <c r="D23" s="37">
        <v>6</v>
      </c>
      <c r="E23" s="31">
        <v>1</v>
      </c>
    </row>
    <row r="24" spans="1:5" x14ac:dyDescent="0.2">
      <c r="A24" s="29" t="s">
        <v>105</v>
      </c>
      <c r="B24" s="30" t="s">
        <v>176</v>
      </c>
      <c r="C24" s="43">
        <v>60</v>
      </c>
      <c r="D24" s="37">
        <v>2.6318040459187335</v>
      </c>
      <c r="E24" s="31">
        <v>1</v>
      </c>
    </row>
    <row r="25" spans="1:5" x14ac:dyDescent="0.2">
      <c r="A25" s="29" t="s">
        <v>105</v>
      </c>
      <c r="B25" s="30" t="s">
        <v>176</v>
      </c>
      <c r="C25" s="43">
        <v>60</v>
      </c>
      <c r="D25" s="37">
        <v>2.6318040459187335</v>
      </c>
      <c r="E25" s="31">
        <v>1</v>
      </c>
    </row>
    <row r="26" spans="1:5" x14ac:dyDescent="0.2">
      <c r="A26" s="29" t="s">
        <v>105</v>
      </c>
      <c r="B26" s="30" t="s">
        <v>176</v>
      </c>
      <c r="C26" s="43">
        <v>68</v>
      </c>
      <c r="D26" s="37">
        <v>3.6739580183962555</v>
      </c>
      <c r="E26" s="31">
        <v>1</v>
      </c>
    </row>
    <row r="27" spans="1:5" x14ac:dyDescent="0.2">
      <c r="A27" s="29" t="s">
        <v>105</v>
      </c>
      <c r="B27" s="30" t="s">
        <v>176</v>
      </c>
      <c r="C27" s="43">
        <v>70</v>
      </c>
      <c r="D27" s="37">
        <v>6</v>
      </c>
      <c r="E27" s="31">
        <v>1</v>
      </c>
    </row>
    <row r="28" spans="1:5" x14ac:dyDescent="0.2">
      <c r="A28" s="29" t="s">
        <v>105</v>
      </c>
      <c r="B28" s="30" t="s">
        <v>176</v>
      </c>
      <c r="C28" s="43">
        <v>70</v>
      </c>
      <c r="D28" s="37">
        <v>6</v>
      </c>
      <c r="E28" s="31">
        <v>1</v>
      </c>
    </row>
    <row r="29" spans="1:5" x14ac:dyDescent="0.2">
      <c r="A29" s="29" t="s">
        <v>105</v>
      </c>
      <c r="B29" s="30" t="s">
        <v>176</v>
      </c>
      <c r="C29" s="43">
        <v>72</v>
      </c>
      <c r="D29" s="37">
        <v>8</v>
      </c>
      <c r="E29" s="31">
        <v>1</v>
      </c>
    </row>
    <row r="30" spans="1:5" x14ac:dyDescent="0.2">
      <c r="A30" s="29" t="s">
        <v>105</v>
      </c>
      <c r="B30" s="30" t="s">
        <v>176</v>
      </c>
      <c r="C30" s="43">
        <v>50</v>
      </c>
      <c r="D30" s="36">
        <v>1.7344139234540221</v>
      </c>
      <c r="E30" s="31">
        <v>1</v>
      </c>
    </row>
    <row r="31" spans="1:5" x14ac:dyDescent="0.2">
      <c r="A31" s="29" t="s">
        <v>105</v>
      </c>
      <c r="B31" s="30" t="s">
        <v>176</v>
      </c>
      <c r="C31" s="43">
        <v>65</v>
      </c>
      <c r="D31" s="36">
        <v>3.2419323620141309</v>
      </c>
      <c r="E31" s="31">
        <v>1</v>
      </c>
    </row>
    <row r="32" spans="1:5" x14ac:dyDescent="0.2">
      <c r="A32" s="29" t="s">
        <v>114</v>
      </c>
      <c r="B32" s="30" t="s">
        <v>115</v>
      </c>
      <c r="C32" s="43">
        <v>242</v>
      </c>
      <c r="D32" s="37">
        <v>185</v>
      </c>
      <c r="E32" s="31">
        <v>1</v>
      </c>
    </row>
    <row r="33" spans="1:9" x14ac:dyDescent="0.2">
      <c r="A33" s="29" t="s">
        <v>114</v>
      </c>
      <c r="B33" s="30" t="s">
        <v>115</v>
      </c>
      <c r="C33" s="43">
        <v>210</v>
      </c>
      <c r="D33" s="36">
        <v>115</v>
      </c>
      <c r="E33" s="31">
        <v>1</v>
      </c>
    </row>
    <row r="34" spans="1:9" x14ac:dyDescent="0.2">
      <c r="A34" s="29" t="s">
        <v>106</v>
      </c>
      <c r="B34" s="30" t="s">
        <v>107</v>
      </c>
      <c r="C34" s="43">
        <v>115</v>
      </c>
      <c r="D34" s="36">
        <v>26.080021463698962</v>
      </c>
      <c r="E34" s="31">
        <v>1</v>
      </c>
    </row>
    <row r="35" spans="1:9" x14ac:dyDescent="0.2">
      <c r="A35" s="29" t="s">
        <v>106</v>
      </c>
      <c r="B35" s="30" t="s">
        <v>107</v>
      </c>
      <c r="C35" s="43">
        <v>110</v>
      </c>
      <c r="D35" s="36">
        <v>21.171788409295349</v>
      </c>
      <c r="E35" s="31">
        <v>1</v>
      </c>
    </row>
    <row r="36" spans="1:9" x14ac:dyDescent="0.2">
      <c r="A36" s="29" t="s">
        <v>106</v>
      </c>
      <c r="B36" s="30" t="s">
        <v>107</v>
      </c>
      <c r="C36" s="43">
        <v>110</v>
      </c>
      <c r="D36" s="37">
        <v>21.171788409295349</v>
      </c>
      <c r="E36" s="31">
        <v>1</v>
      </c>
    </row>
    <row r="37" spans="1:9" x14ac:dyDescent="0.2">
      <c r="A37" s="29" t="s">
        <v>106</v>
      </c>
      <c r="B37" s="30" t="s">
        <v>107</v>
      </c>
      <c r="C37" s="43">
        <v>100</v>
      </c>
      <c r="D37" s="37">
        <v>13.952651474356095</v>
      </c>
      <c r="E37" s="31">
        <v>1</v>
      </c>
    </row>
    <row r="38" spans="1:9" x14ac:dyDescent="0.2">
      <c r="A38" s="29" t="s">
        <v>106</v>
      </c>
      <c r="B38" s="30" t="s">
        <v>107</v>
      </c>
      <c r="C38" s="43">
        <v>90</v>
      </c>
      <c r="D38" s="37">
        <v>9.1950892102898472</v>
      </c>
      <c r="E38" s="31">
        <v>1</v>
      </c>
    </row>
    <row r="39" spans="1:9" x14ac:dyDescent="0.2">
      <c r="A39" s="29" t="s">
        <v>106</v>
      </c>
      <c r="B39" s="30" t="s">
        <v>107</v>
      </c>
      <c r="C39" s="43">
        <v>100</v>
      </c>
      <c r="D39" s="37">
        <v>13.952651474356095</v>
      </c>
      <c r="E39" s="31">
        <v>1</v>
      </c>
    </row>
    <row r="40" spans="1:9" x14ac:dyDescent="0.2">
      <c r="A40" s="29" t="s">
        <v>106</v>
      </c>
      <c r="B40" s="30" t="s">
        <v>107</v>
      </c>
      <c r="C40" s="43">
        <v>85</v>
      </c>
      <c r="D40" s="37">
        <v>7.4645829350954944</v>
      </c>
      <c r="E40" s="31">
        <v>1</v>
      </c>
    </row>
    <row r="41" spans="1:9" x14ac:dyDescent="0.2">
      <c r="A41" s="29" t="s">
        <v>106</v>
      </c>
      <c r="B41" s="30" t="s">
        <v>107</v>
      </c>
      <c r="C41" s="43">
        <v>75</v>
      </c>
      <c r="D41" s="37">
        <v>4.9193163128858162</v>
      </c>
      <c r="E41" s="31">
        <v>1</v>
      </c>
    </row>
    <row r="42" spans="1:9" x14ac:dyDescent="0.2">
      <c r="A42" s="29" t="s">
        <v>106</v>
      </c>
      <c r="B42" s="30" t="s">
        <v>107</v>
      </c>
      <c r="C42" s="43">
        <v>75</v>
      </c>
      <c r="D42" s="37">
        <v>4.9193163128858162</v>
      </c>
      <c r="E42" s="31">
        <v>1</v>
      </c>
    </row>
    <row r="43" spans="1:9" x14ac:dyDescent="0.2">
      <c r="A43" s="29" t="s">
        <v>106</v>
      </c>
      <c r="B43" s="30" t="s">
        <v>107</v>
      </c>
      <c r="C43" s="43">
        <v>78</v>
      </c>
      <c r="D43" s="37">
        <v>5.5748731295324845</v>
      </c>
      <c r="E43" s="31">
        <v>1</v>
      </c>
    </row>
    <row r="44" spans="1:9" x14ac:dyDescent="0.2">
      <c r="A44" s="29" t="s">
        <v>106</v>
      </c>
      <c r="B44" s="30" t="s">
        <v>107</v>
      </c>
      <c r="C44" s="43">
        <v>110</v>
      </c>
      <c r="D44" s="37">
        <v>21.171788409295349</v>
      </c>
      <c r="E44" s="31">
        <v>1</v>
      </c>
    </row>
    <row r="45" spans="1:9" x14ac:dyDescent="0.2">
      <c r="A45" s="29" t="s">
        <v>106</v>
      </c>
      <c r="B45" s="30" t="s">
        <v>107</v>
      </c>
      <c r="C45" s="43">
        <v>89</v>
      </c>
      <c r="D45" s="37">
        <v>8.8195386381669429</v>
      </c>
      <c r="E45" s="31">
        <v>1</v>
      </c>
    </row>
    <row r="46" spans="1:9" x14ac:dyDescent="0.2">
      <c r="A46" s="29" t="s">
        <v>106</v>
      </c>
      <c r="B46" s="30" t="s">
        <v>107</v>
      </c>
      <c r="C46" s="43">
        <v>80</v>
      </c>
      <c r="D46" s="37">
        <v>6.0597561503334747</v>
      </c>
      <c r="E46" s="31">
        <v>1</v>
      </c>
    </row>
    <row r="47" spans="1:9" x14ac:dyDescent="0.2">
      <c r="A47" s="29" t="s">
        <v>106</v>
      </c>
      <c r="B47" s="30" t="s">
        <v>107</v>
      </c>
      <c r="C47" s="43">
        <v>90</v>
      </c>
      <c r="D47" s="37">
        <v>9.1950892102898472</v>
      </c>
      <c r="E47" s="31">
        <v>1</v>
      </c>
      <c r="I47" t="s">
        <v>177</v>
      </c>
    </row>
    <row r="48" spans="1:9" x14ac:dyDescent="0.2">
      <c r="A48" s="29" t="s">
        <v>106</v>
      </c>
      <c r="B48" s="30" t="s">
        <v>107</v>
      </c>
      <c r="C48" s="43">
        <v>75</v>
      </c>
      <c r="D48" s="37">
        <v>4.9193163128858162</v>
      </c>
      <c r="E48" s="31">
        <v>1</v>
      </c>
    </row>
    <row r="49" spans="1:5" x14ac:dyDescent="0.2">
      <c r="A49" s="29" t="s">
        <v>106</v>
      </c>
      <c r="B49" s="30" t="s">
        <v>107</v>
      </c>
      <c r="C49" s="43">
        <v>75</v>
      </c>
      <c r="D49" s="37">
        <v>4.9193163128858162</v>
      </c>
      <c r="E49" s="31">
        <v>1</v>
      </c>
    </row>
    <row r="50" spans="1:5" x14ac:dyDescent="0.2">
      <c r="A50" s="29" t="s">
        <v>106</v>
      </c>
      <c r="B50" s="30" t="s">
        <v>107</v>
      </c>
      <c r="C50" s="43">
        <v>80</v>
      </c>
      <c r="D50" s="37">
        <v>6.0597561503334747</v>
      </c>
      <c r="E50" s="31">
        <v>1</v>
      </c>
    </row>
    <row r="51" spans="1:5" x14ac:dyDescent="0.2">
      <c r="A51" s="29" t="s">
        <v>106</v>
      </c>
      <c r="B51" s="30" t="s">
        <v>107</v>
      </c>
      <c r="C51" s="43">
        <v>80</v>
      </c>
      <c r="D51" s="37">
        <v>6.0597561503334747</v>
      </c>
      <c r="E51" s="31">
        <v>1</v>
      </c>
    </row>
    <row r="52" spans="1:5" x14ac:dyDescent="0.2">
      <c r="A52" s="29" t="s">
        <v>106</v>
      </c>
      <c r="B52" s="30" t="s">
        <v>107</v>
      </c>
      <c r="C52" s="43">
        <v>85</v>
      </c>
      <c r="D52" s="37">
        <v>7.4645829350954944</v>
      </c>
      <c r="E52" s="31">
        <v>1</v>
      </c>
    </row>
    <row r="53" spans="1:5" x14ac:dyDescent="0.2">
      <c r="A53" s="29" t="s">
        <v>106</v>
      </c>
      <c r="B53" s="30" t="s">
        <v>107</v>
      </c>
      <c r="C53" s="43">
        <v>80</v>
      </c>
      <c r="D53" s="37">
        <v>6.0597561503334747</v>
      </c>
      <c r="E53" s="31">
        <v>1</v>
      </c>
    </row>
    <row r="54" spans="1:5" x14ac:dyDescent="0.2">
      <c r="A54" s="29" t="s">
        <v>106</v>
      </c>
      <c r="B54" s="30" t="s">
        <v>107</v>
      </c>
      <c r="C54" s="43">
        <v>90</v>
      </c>
      <c r="D54" s="37">
        <v>9.1950892102898472</v>
      </c>
      <c r="E54" s="31">
        <v>1</v>
      </c>
    </row>
    <row r="55" spans="1:5" x14ac:dyDescent="0.2">
      <c r="A55" s="33" t="s">
        <v>106</v>
      </c>
      <c r="B55" s="34" t="s">
        <v>107</v>
      </c>
      <c r="C55" s="50">
        <v>90</v>
      </c>
      <c r="D55" s="38">
        <v>9.1950892102898472</v>
      </c>
      <c r="E55" s="31">
        <v>1</v>
      </c>
    </row>
    <row r="56" spans="1:5" s="28" customFormat="1" x14ac:dyDescent="0.2">
      <c r="A56" s="48" t="s">
        <v>106</v>
      </c>
      <c r="B56" s="49" t="s">
        <v>107</v>
      </c>
      <c r="C56" s="51">
        <v>90</v>
      </c>
      <c r="D56" s="55">
        <v>9.1950892102898472</v>
      </c>
      <c r="E56" s="31">
        <v>1</v>
      </c>
    </row>
    <row r="57" spans="1:5" s="28" customFormat="1" x14ac:dyDescent="0.2">
      <c r="A57" s="33" t="s">
        <v>106</v>
      </c>
      <c r="B57" s="34" t="s">
        <v>107</v>
      </c>
      <c r="C57" s="50">
        <v>90</v>
      </c>
      <c r="D57" s="38">
        <v>9.1950892102898472</v>
      </c>
      <c r="E57" s="31">
        <v>1</v>
      </c>
    </row>
    <row r="58" spans="1:5" x14ac:dyDescent="0.2">
      <c r="A58" s="29" t="s">
        <v>106</v>
      </c>
      <c r="B58" s="30" t="s">
        <v>107</v>
      </c>
      <c r="C58" s="43">
        <v>95</v>
      </c>
      <c r="D58" s="37">
        <v>11.326776903726252</v>
      </c>
      <c r="E58" s="31">
        <v>1</v>
      </c>
    </row>
    <row r="59" spans="1:5" x14ac:dyDescent="0.2">
      <c r="A59" s="33" t="s">
        <v>106</v>
      </c>
      <c r="B59" s="34" t="s">
        <v>107</v>
      </c>
      <c r="C59" s="50">
        <v>95</v>
      </c>
      <c r="D59" s="52">
        <v>11.326776903726252</v>
      </c>
      <c r="E59" s="31">
        <v>1</v>
      </c>
    </row>
    <row r="60" spans="1:5" x14ac:dyDescent="0.2">
      <c r="A60" s="27" t="s">
        <v>106</v>
      </c>
      <c r="B60" s="28" t="s">
        <v>107</v>
      </c>
      <c r="C60" s="45">
        <v>95</v>
      </c>
      <c r="D60" s="37">
        <v>11.326776903726252</v>
      </c>
      <c r="E60" s="31">
        <v>1</v>
      </c>
    </row>
    <row r="61" spans="1:5" x14ac:dyDescent="0.2">
      <c r="A61" s="27" t="s">
        <v>106</v>
      </c>
      <c r="B61" s="28" t="s">
        <v>107</v>
      </c>
      <c r="C61" s="45">
        <v>96</v>
      </c>
      <c r="D61" s="37">
        <v>11.809089836524626</v>
      </c>
      <c r="E61" s="31">
        <v>1</v>
      </c>
    </row>
    <row r="62" spans="1:5" x14ac:dyDescent="0.2">
      <c r="A62" s="27" t="s">
        <v>106</v>
      </c>
      <c r="B62" s="28" t="s">
        <v>107</v>
      </c>
      <c r="C62" s="45">
        <v>97</v>
      </c>
      <c r="D62" s="37">
        <v>12.311940453354556</v>
      </c>
      <c r="E62" s="31">
        <v>1</v>
      </c>
    </row>
    <row r="63" spans="1:5" x14ac:dyDescent="0.2">
      <c r="A63" s="27" t="s">
        <v>106</v>
      </c>
      <c r="B63" s="28" t="s">
        <v>107</v>
      </c>
      <c r="C63" s="45">
        <v>106</v>
      </c>
      <c r="D63" s="37">
        <v>17.919142593418645</v>
      </c>
      <c r="E63" s="31">
        <v>1</v>
      </c>
    </row>
    <row r="64" spans="1:5" x14ac:dyDescent="0.2">
      <c r="A64" s="27" t="s">
        <v>106</v>
      </c>
      <c r="B64" s="28" t="s">
        <v>107</v>
      </c>
      <c r="C64" s="45">
        <v>100</v>
      </c>
      <c r="D64" s="37">
        <v>13.952651474356095</v>
      </c>
      <c r="E64" s="31">
        <v>1</v>
      </c>
    </row>
    <row r="65" spans="1:5" x14ac:dyDescent="0.2">
      <c r="A65" s="27" t="s">
        <v>106</v>
      </c>
      <c r="B65" s="28" t="s">
        <v>107</v>
      </c>
      <c r="C65" s="45">
        <v>102</v>
      </c>
      <c r="D65" s="37">
        <v>15.166204435629769</v>
      </c>
      <c r="E65" s="31">
        <v>1</v>
      </c>
    </row>
    <row r="66" spans="1:5" x14ac:dyDescent="0.2">
      <c r="A66" s="27" t="s">
        <v>106</v>
      </c>
      <c r="B66" s="28" t="s">
        <v>107</v>
      </c>
      <c r="C66" s="45">
        <v>90</v>
      </c>
      <c r="D66" s="37">
        <v>9.1950892102898472</v>
      </c>
      <c r="E66" s="31">
        <v>1</v>
      </c>
    </row>
    <row r="67" spans="1:5" x14ac:dyDescent="0.2">
      <c r="A67" s="27" t="s">
        <v>106</v>
      </c>
      <c r="B67" s="28" t="s">
        <v>107</v>
      </c>
      <c r="C67" s="45">
        <v>110</v>
      </c>
      <c r="D67" s="37">
        <v>21.171788409295349</v>
      </c>
      <c r="E67" s="31">
        <v>1</v>
      </c>
    </row>
    <row r="68" spans="1:5" x14ac:dyDescent="0.2">
      <c r="A68" s="27" t="s">
        <v>106</v>
      </c>
      <c r="B68" s="28" t="s">
        <v>107</v>
      </c>
      <c r="C68" s="45">
        <v>100</v>
      </c>
      <c r="D68" s="37">
        <v>13.952651474356095</v>
      </c>
      <c r="E68" s="31">
        <v>1</v>
      </c>
    </row>
    <row r="69" spans="1:5" x14ac:dyDescent="0.2">
      <c r="A69" s="27" t="s">
        <v>106</v>
      </c>
      <c r="B69" s="28" t="s">
        <v>107</v>
      </c>
      <c r="C69" s="45">
        <v>90</v>
      </c>
      <c r="D69" s="37">
        <v>9.1950892102898472</v>
      </c>
      <c r="E69" s="31">
        <v>1</v>
      </c>
    </row>
    <row r="70" spans="1:5" x14ac:dyDescent="0.2">
      <c r="A70" s="27" t="s">
        <v>106</v>
      </c>
      <c r="B70" s="28" t="s">
        <v>107</v>
      </c>
      <c r="C70" s="45">
        <v>95</v>
      </c>
      <c r="D70" s="37">
        <v>11.326776903726252</v>
      </c>
      <c r="E70" s="31">
        <v>1</v>
      </c>
    </row>
    <row r="71" spans="1:5" x14ac:dyDescent="0.2">
      <c r="A71" s="27" t="s">
        <v>106</v>
      </c>
      <c r="B71" s="28" t="s">
        <v>107</v>
      </c>
      <c r="C71" s="45">
        <v>95</v>
      </c>
      <c r="D71" s="37">
        <v>11.326776903726252</v>
      </c>
      <c r="E71" s="31">
        <v>1</v>
      </c>
    </row>
    <row r="72" spans="1:5" x14ac:dyDescent="0.2">
      <c r="A72" s="27" t="s">
        <v>106</v>
      </c>
      <c r="B72" s="28" t="s">
        <v>107</v>
      </c>
      <c r="C72" s="45">
        <v>85</v>
      </c>
      <c r="D72" s="37">
        <v>7.4645829350954944</v>
      </c>
      <c r="E72" s="31">
        <v>1</v>
      </c>
    </row>
    <row r="73" spans="1:5" x14ac:dyDescent="0.2">
      <c r="A73" s="27" t="s">
        <v>106</v>
      </c>
      <c r="B73" s="28" t="s">
        <v>107</v>
      </c>
      <c r="C73" s="45">
        <v>90</v>
      </c>
      <c r="D73" s="37">
        <v>9.1950892102898472</v>
      </c>
      <c r="E73" s="31">
        <v>1</v>
      </c>
    </row>
    <row r="74" spans="1:5" s="102" customFormat="1" x14ac:dyDescent="0.2">
      <c r="A74" s="27"/>
      <c r="C74" s="45"/>
      <c r="D74" s="37"/>
      <c r="E74" s="31"/>
    </row>
    <row r="75" spans="1:5" s="102" customFormat="1" x14ac:dyDescent="0.2">
      <c r="A75" s="27" t="s">
        <v>130</v>
      </c>
      <c r="C75" s="45"/>
      <c r="D75" s="37"/>
      <c r="E75" s="31"/>
    </row>
    <row r="76" spans="1:5" x14ac:dyDescent="0.2">
      <c r="A76" s="27" t="s">
        <v>114</v>
      </c>
      <c r="B76" s="28" t="s">
        <v>176</v>
      </c>
      <c r="C76" s="45">
        <v>174</v>
      </c>
      <c r="D76" s="37">
        <v>66</v>
      </c>
      <c r="E76" s="31">
        <v>1</v>
      </c>
    </row>
    <row r="77" spans="1:5" x14ac:dyDescent="0.2">
      <c r="A77" s="27" t="s">
        <v>114</v>
      </c>
      <c r="B77" s="28" t="s">
        <v>176</v>
      </c>
      <c r="C77" s="45">
        <v>60</v>
      </c>
      <c r="D77" s="37">
        <v>5</v>
      </c>
      <c r="E77" s="31">
        <v>1</v>
      </c>
    </row>
    <row r="78" spans="1:5" x14ac:dyDescent="0.2">
      <c r="A78" s="27" t="s">
        <v>114</v>
      </c>
      <c r="B78" s="28" t="s">
        <v>176</v>
      </c>
      <c r="C78" s="45">
        <v>65</v>
      </c>
      <c r="D78" s="37">
        <v>6</v>
      </c>
      <c r="E78" s="31">
        <v>1</v>
      </c>
    </row>
    <row r="79" spans="1:5" x14ac:dyDescent="0.2">
      <c r="A79" s="27" t="s">
        <v>114</v>
      </c>
      <c r="B79" s="28" t="s">
        <v>176</v>
      </c>
      <c r="C79" s="45">
        <v>230</v>
      </c>
      <c r="D79" s="37">
        <v>149</v>
      </c>
      <c r="E79" s="31">
        <v>1</v>
      </c>
    </row>
    <row r="80" spans="1:5" x14ac:dyDescent="0.2">
      <c r="A80" s="27" t="s">
        <v>114</v>
      </c>
      <c r="B80" s="28" t="s">
        <v>115</v>
      </c>
      <c r="C80" s="45">
        <v>96</v>
      </c>
      <c r="D80" s="37">
        <v>25</v>
      </c>
      <c r="E80" s="31">
        <v>1</v>
      </c>
    </row>
    <row r="81" spans="1:5" s="102" customFormat="1" x14ac:dyDescent="0.2">
      <c r="A81" s="27"/>
      <c r="C81" s="45"/>
      <c r="D81" s="37"/>
      <c r="E81" s="31"/>
    </row>
    <row r="82" spans="1:5" s="102" customFormat="1" x14ac:dyDescent="0.2">
      <c r="A82" s="27"/>
      <c r="C82" s="45"/>
      <c r="D82" s="37"/>
      <c r="E82" s="31"/>
    </row>
    <row r="83" spans="1:5" s="102" customFormat="1" x14ac:dyDescent="0.2">
      <c r="A83" s="27" t="s">
        <v>210</v>
      </c>
      <c r="C83" s="45"/>
      <c r="D83" s="37"/>
      <c r="E83" s="31"/>
    </row>
    <row r="84" spans="1:5" x14ac:dyDescent="0.2">
      <c r="A84" s="27" t="s">
        <v>110</v>
      </c>
      <c r="B84" s="28" t="s">
        <v>196</v>
      </c>
      <c r="C84" s="45">
        <v>0</v>
      </c>
      <c r="D84" s="37">
        <v>0</v>
      </c>
      <c r="E84"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16" workbookViewId="0">
      <selection activeCell="C15" sqref="C15:C18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3"/>
      <c r="F2" s="3"/>
      <c r="G2" s="2"/>
      <c r="H2" s="109"/>
      <c r="I2" s="109"/>
      <c r="J2" s="110"/>
      <c r="K2" s="110"/>
      <c r="L2" s="110"/>
      <c r="M2" s="110"/>
    </row>
    <row r="3" spans="1:13" s="57" customFormat="1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s="57" customFormat="1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7" customFormat="1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7" customFormat="1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t="s">
        <v>0</v>
      </c>
      <c r="C13" s="13" t="s">
        <v>103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t="s">
        <v>1</v>
      </c>
      <c r="C14" s="13" t="s">
        <v>140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t="s">
        <v>2</v>
      </c>
      <c r="C15" s="14">
        <v>42563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t="s">
        <v>3</v>
      </c>
      <c r="C16" s="13" t="s">
        <v>222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3" x14ac:dyDescent="0.2">
      <c r="A17" s="7">
        <v>7</v>
      </c>
      <c r="B1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3" x14ac:dyDescent="0.2">
      <c r="A18" s="7">
        <v>8</v>
      </c>
      <c r="B18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3" x14ac:dyDescent="0.2">
      <c r="A19" s="7">
        <v>9</v>
      </c>
      <c r="B19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3" x14ac:dyDescent="0.2">
      <c r="A20" s="7">
        <v>10</v>
      </c>
      <c r="B20" t="s">
        <v>6</v>
      </c>
      <c r="C20" s="13" t="s">
        <v>108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3" x14ac:dyDescent="0.2">
      <c r="A21" s="7">
        <v>11</v>
      </c>
      <c r="B21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3" x14ac:dyDescent="0.2">
      <c r="A22" s="7">
        <v>12</v>
      </c>
      <c r="B22" t="s">
        <v>8</v>
      </c>
      <c r="C22" s="13" t="s">
        <v>152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3" x14ac:dyDescent="0.2">
      <c r="A23" s="7">
        <v>13</v>
      </c>
      <c r="B23" t="s">
        <v>9</v>
      </c>
      <c r="C23" s="13">
        <v>225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3" x14ac:dyDescent="0.2">
      <c r="A24" s="7">
        <v>14</v>
      </c>
      <c r="B24" t="s">
        <v>10</v>
      </c>
      <c r="C24" s="13" t="s">
        <v>151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</row>
    <row r="25" spans="1:13" x14ac:dyDescent="0.2">
      <c r="A25" s="7">
        <v>15</v>
      </c>
      <c r="B25" t="s">
        <v>11</v>
      </c>
      <c r="C25" s="13" t="s">
        <v>221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</row>
    <row r="26" spans="1:13" x14ac:dyDescent="0.2">
      <c r="A26" s="7">
        <v>16</v>
      </c>
      <c r="B26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3" x14ac:dyDescent="0.2">
      <c r="A27" s="7">
        <v>17</v>
      </c>
      <c r="B27" t="s">
        <v>13</v>
      </c>
      <c r="C27" s="13">
        <v>100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3" x14ac:dyDescent="0.2">
      <c r="A28" s="7">
        <v>18</v>
      </c>
      <c r="B28" t="s">
        <v>14</v>
      </c>
      <c r="C28" s="13">
        <v>60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3" x14ac:dyDescent="0.2">
      <c r="A29" s="7">
        <v>19</v>
      </c>
      <c r="B29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3" x14ac:dyDescent="0.2">
      <c r="A30" s="7">
        <v>20</v>
      </c>
      <c r="B30" t="s">
        <v>15</v>
      </c>
      <c r="C30" s="13">
        <v>1.6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3" x14ac:dyDescent="0.2">
      <c r="A31" s="7">
        <v>21</v>
      </c>
      <c r="B31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3" x14ac:dyDescent="0.2">
      <c r="A32" s="7">
        <v>22</v>
      </c>
      <c r="B32" t="s">
        <v>16</v>
      </c>
      <c r="C32" s="13"/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7">
        <v>23</v>
      </c>
      <c r="B33" t="s">
        <v>17</v>
      </c>
      <c r="C33" s="13" t="s">
        <v>150</v>
      </c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t="s">
        <v>28</v>
      </c>
      <c r="C34" s="19">
        <v>0.4236111111111111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t="s">
        <v>29</v>
      </c>
      <c r="C35" s="19">
        <v>0.4375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t="s">
        <v>20</v>
      </c>
      <c r="C40" s="13">
        <v>350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t="s">
        <v>21</v>
      </c>
      <c r="C42" s="13">
        <v>10.1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t="s">
        <v>23</v>
      </c>
      <c r="C45" s="13">
        <v>0.5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t="s">
        <v>52</v>
      </c>
      <c r="C47" s="13" t="s">
        <v>160</v>
      </c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opLeftCell="A58" workbookViewId="0">
      <selection activeCell="E14" sqref="E14"/>
    </sheetView>
  </sheetViews>
  <sheetFormatPr defaultRowHeight="12.75" x14ac:dyDescent="0.2"/>
  <cols>
    <col min="1" max="2" width="9.140625" customWidth="1"/>
    <col min="4" max="4" width="8.85546875" style="40"/>
    <col min="14" max="14" width="11.7109375" customWidth="1"/>
    <col min="15" max="15" width="11.5703125" customWidth="1"/>
    <col min="16" max="16" width="12" customWidth="1"/>
  </cols>
  <sheetData>
    <row r="1" spans="1:17" x14ac:dyDescent="0.2">
      <c r="A1" s="1" t="s">
        <v>33</v>
      </c>
      <c r="B1" s="1" t="s">
        <v>33</v>
      </c>
      <c r="C1" s="1" t="s">
        <v>34</v>
      </c>
      <c r="D1" s="47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105</v>
      </c>
      <c r="B2" t="s">
        <v>176</v>
      </c>
      <c r="C2">
        <v>108</v>
      </c>
      <c r="D2" s="40">
        <v>26</v>
      </c>
      <c r="E2">
        <v>1</v>
      </c>
      <c r="I2" t="s">
        <v>179</v>
      </c>
    </row>
    <row r="3" spans="1:17" x14ac:dyDescent="0.2">
      <c r="A3" t="s">
        <v>105</v>
      </c>
      <c r="B3" t="s">
        <v>176</v>
      </c>
      <c r="C3">
        <v>124</v>
      </c>
      <c r="D3" s="40">
        <v>32</v>
      </c>
      <c r="E3">
        <v>1</v>
      </c>
      <c r="I3" s="28" t="s">
        <v>179</v>
      </c>
    </row>
    <row r="4" spans="1:17" x14ac:dyDescent="0.2">
      <c r="A4" t="s">
        <v>105</v>
      </c>
      <c r="B4" t="s">
        <v>176</v>
      </c>
      <c r="C4">
        <v>121</v>
      </c>
      <c r="D4" s="40">
        <v>28</v>
      </c>
      <c r="E4">
        <v>1</v>
      </c>
    </row>
    <row r="5" spans="1:17" x14ac:dyDescent="0.2">
      <c r="A5" t="s">
        <v>105</v>
      </c>
      <c r="B5" t="s">
        <v>176</v>
      </c>
      <c r="C5">
        <v>126</v>
      </c>
      <c r="D5" s="40">
        <v>33</v>
      </c>
      <c r="E5">
        <v>1</v>
      </c>
    </row>
    <row r="6" spans="1:17" x14ac:dyDescent="0.2">
      <c r="A6" t="s">
        <v>105</v>
      </c>
      <c r="B6" t="s">
        <v>176</v>
      </c>
      <c r="C6">
        <v>188</v>
      </c>
      <c r="D6" s="40">
        <v>56</v>
      </c>
      <c r="E6">
        <v>1</v>
      </c>
    </row>
    <row r="7" spans="1:17" x14ac:dyDescent="0.2">
      <c r="A7" t="s">
        <v>105</v>
      </c>
      <c r="B7" t="s">
        <v>176</v>
      </c>
      <c r="C7">
        <v>52</v>
      </c>
      <c r="D7" s="40">
        <v>7.9</v>
      </c>
      <c r="E7">
        <v>1</v>
      </c>
    </row>
    <row r="8" spans="1:17" x14ac:dyDescent="0.2">
      <c r="A8" t="s">
        <v>105</v>
      </c>
      <c r="B8" t="s">
        <v>176</v>
      </c>
      <c r="C8">
        <v>73</v>
      </c>
      <c r="D8" s="40">
        <v>9</v>
      </c>
      <c r="E8">
        <v>1</v>
      </c>
    </row>
    <row r="9" spans="1:17" x14ac:dyDescent="0.2">
      <c r="A9" t="s">
        <v>105</v>
      </c>
      <c r="B9" t="s">
        <v>176</v>
      </c>
      <c r="C9">
        <v>157</v>
      </c>
      <c r="D9" s="40">
        <v>52</v>
      </c>
      <c r="E9">
        <v>1</v>
      </c>
    </row>
    <row r="10" spans="1:17" x14ac:dyDescent="0.2">
      <c r="A10" t="s">
        <v>106</v>
      </c>
      <c r="B10" t="s">
        <v>107</v>
      </c>
      <c r="C10">
        <v>100</v>
      </c>
      <c r="D10" s="40">
        <v>13.952651474356095</v>
      </c>
      <c r="E10">
        <v>1</v>
      </c>
    </row>
    <row r="11" spans="1:17" x14ac:dyDescent="0.2">
      <c r="A11" t="s">
        <v>106</v>
      </c>
      <c r="B11" t="s">
        <v>107</v>
      </c>
      <c r="C11">
        <v>84</v>
      </c>
      <c r="D11" s="40">
        <v>7.1597105920629884</v>
      </c>
      <c r="E11" s="86">
        <v>1</v>
      </c>
    </row>
    <row r="12" spans="1:17" x14ac:dyDescent="0.2">
      <c r="A12" t="s">
        <v>106</v>
      </c>
      <c r="B12" t="s">
        <v>107</v>
      </c>
      <c r="C12">
        <v>87</v>
      </c>
      <c r="D12" s="40">
        <v>8.1138263238669524</v>
      </c>
      <c r="E12" s="86">
        <v>1</v>
      </c>
    </row>
    <row r="13" spans="1:17" x14ac:dyDescent="0.2">
      <c r="A13" t="s">
        <v>106</v>
      </c>
      <c r="B13" t="s">
        <v>107</v>
      </c>
      <c r="C13">
        <v>51</v>
      </c>
      <c r="D13" s="40">
        <v>2</v>
      </c>
      <c r="E13" s="86">
        <v>1</v>
      </c>
    </row>
    <row r="14" spans="1:17" x14ac:dyDescent="0.2">
      <c r="A14" t="s">
        <v>106</v>
      </c>
      <c r="B14" t="s">
        <v>107</v>
      </c>
      <c r="C14">
        <v>57</v>
      </c>
      <c r="D14" s="40">
        <v>3</v>
      </c>
      <c r="E14" s="86">
        <v>1</v>
      </c>
    </row>
    <row r="15" spans="1:17" x14ac:dyDescent="0.2">
      <c r="A15" t="s">
        <v>106</v>
      </c>
      <c r="B15" t="s">
        <v>107</v>
      </c>
      <c r="C15">
        <v>44</v>
      </c>
      <c r="D15" s="40">
        <v>1.3504927961850464</v>
      </c>
      <c r="E15" s="86">
        <v>1</v>
      </c>
    </row>
    <row r="16" spans="1:17" x14ac:dyDescent="0.2">
      <c r="A16" t="s">
        <v>106</v>
      </c>
      <c r="B16" t="s">
        <v>107</v>
      </c>
      <c r="C16">
        <v>45</v>
      </c>
      <c r="D16" s="40">
        <v>1.4079990176624737</v>
      </c>
      <c r="E16" s="86">
        <v>1</v>
      </c>
    </row>
    <row r="17" spans="1:5" x14ac:dyDescent="0.2">
      <c r="A17" t="s">
        <v>106</v>
      </c>
      <c r="B17" t="s">
        <v>107</v>
      </c>
      <c r="C17">
        <v>44</v>
      </c>
      <c r="D17" s="40">
        <v>1.3504927961850464</v>
      </c>
      <c r="E17" s="86">
        <v>1</v>
      </c>
    </row>
    <row r="18" spans="1:5" x14ac:dyDescent="0.2">
      <c r="A18" t="s">
        <v>106</v>
      </c>
      <c r="B18" t="s">
        <v>107</v>
      </c>
      <c r="C18">
        <v>43</v>
      </c>
      <c r="D18" s="40">
        <v>1.5</v>
      </c>
      <c r="E18" s="86">
        <v>1</v>
      </c>
    </row>
    <row r="19" spans="1:5" x14ac:dyDescent="0.2">
      <c r="A19" t="s">
        <v>106</v>
      </c>
      <c r="B19" t="s">
        <v>107</v>
      </c>
      <c r="C19">
        <v>56</v>
      </c>
      <c r="D19" s="40">
        <v>2.2274770116278262</v>
      </c>
      <c r="E19" s="86">
        <v>1</v>
      </c>
    </row>
    <row r="20" spans="1:5" x14ac:dyDescent="0.2">
      <c r="A20" t="s">
        <v>106</v>
      </c>
      <c r="B20" t="s">
        <v>107</v>
      </c>
      <c r="C20">
        <v>56</v>
      </c>
      <c r="D20" s="40">
        <v>2.2274770116278262</v>
      </c>
      <c r="E20" s="86">
        <v>1</v>
      </c>
    </row>
    <row r="21" spans="1:5" x14ac:dyDescent="0.2">
      <c r="A21" t="s">
        <v>106</v>
      </c>
      <c r="B21" t="s">
        <v>107</v>
      </c>
      <c r="C21">
        <v>72</v>
      </c>
      <c r="D21" s="40">
        <v>4.3408473025203946</v>
      </c>
      <c r="E21" s="86">
        <v>1</v>
      </c>
    </row>
    <row r="22" spans="1:5" x14ac:dyDescent="0.2">
      <c r="A22" t="s">
        <v>106</v>
      </c>
      <c r="B22" t="s">
        <v>107</v>
      </c>
      <c r="C22">
        <v>77</v>
      </c>
      <c r="D22" s="40">
        <v>5.3471812882216216</v>
      </c>
      <c r="E22" s="86">
        <v>1</v>
      </c>
    </row>
    <row r="23" spans="1:5" x14ac:dyDescent="0.2">
      <c r="A23" t="s">
        <v>106</v>
      </c>
      <c r="B23" t="s">
        <v>107</v>
      </c>
      <c r="C23">
        <v>78</v>
      </c>
      <c r="D23" s="40">
        <v>5.5748731295324845</v>
      </c>
      <c r="E23" s="86">
        <v>1</v>
      </c>
    </row>
    <row r="24" spans="1:5" x14ac:dyDescent="0.2">
      <c r="A24" t="s">
        <v>106</v>
      </c>
      <c r="B24" t="s">
        <v>107</v>
      </c>
      <c r="C24">
        <v>80</v>
      </c>
      <c r="D24" s="40">
        <v>6.0597561503334747</v>
      </c>
      <c r="E24" s="86">
        <v>1</v>
      </c>
    </row>
    <row r="25" spans="1:5" x14ac:dyDescent="0.2">
      <c r="A25" t="s">
        <v>106</v>
      </c>
      <c r="B25" t="s">
        <v>107</v>
      </c>
      <c r="C25">
        <v>80</v>
      </c>
      <c r="D25" s="40">
        <v>6.0597561503334747</v>
      </c>
      <c r="E25" s="86">
        <v>1</v>
      </c>
    </row>
    <row r="26" spans="1:5" x14ac:dyDescent="0.2">
      <c r="A26" t="s">
        <v>106</v>
      </c>
      <c r="B26" t="s">
        <v>107</v>
      </c>
      <c r="C26">
        <v>55</v>
      </c>
      <c r="D26" s="40">
        <v>3</v>
      </c>
      <c r="E26" s="86">
        <v>1</v>
      </c>
    </row>
    <row r="27" spans="1:5" x14ac:dyDescent="0.2">
      <c r="A27" t="s">
        <v>106</v>
      </c>
      <c r="B27" t="s">
        <v>107</v>
      </c>
      <c r="C27">
        <v>66</v>
      </c>
      <c r="D27" s="40">
        <v>4</v>
      </c>
      <c r="E27" s="86">
        <v>1</v>
      </c>
    </row>
    <row r="28" spans="1:5" x14ac:dyDescent="0.2">
      <c r="A28" t="s">
        <v>106</v>
      </c>
      <c r="B28" t="s">
        <v>107</v>
      </c>
      <c r="C28">
        <v>55</v>
      </c>
      <c r="D28" s="40">
        <v>3</v>
      </c>
      <c r="E28" s="86">
        <v>1</v>
      </c>
    </row>
    <row r="29" spans="1:5" x14ac:dyDescent="0.2">
      <c r="A29" t="s">
        <v>106</v>
      </c>
      <c r="B29" t="s">
        <v>107</v>
      </c>
      <c r="C29">
        <v>56</v>
      </c>
      <c r="D29" s="40">
        <v>3</v>
      </c>
      <c r="E29" s="86">
        <v>1</v>
      </c>
    </row>
    <row r="30" spans="1:5" x14ac:dyDescent="0.2">
      <c r="A30" t="s">
        <v>106</v>
      </c>
      <c r="B30" t="s">
        <v>107</v>
      </c>
      <c r="C30">
        <v>81</v>
      </c>
      <c r="D30" s="40">
        <v>7</v>
      </c>
      <c r="E30" s="86">
        <v>1</v>
      </c>
    </row>
    <row r="31" spans="1:5" x14ac:dyDescent="0.2">
      <c r="A31" t="s">
        <v>106</v>
      </c>
      <c r="B31" t="s">
        <v>107</v>
      </c>
      <c r="C31">
        <v>77</v>
      </c>
      <c r="D31" s="40">
        <v>6</v>
      </c>
      <c r="E31" s="86">
        <v>1</v>
      </c>
    </row>
    <row r="32" spans="1:5" x14ac:dyDescent="0.2">
      <c r="A32" t="s">
        <v>106</v>
      </c>
      <c r="B32" t="s">
        <v>107</v>
      </c>
      <c r="C32">
        <v>92</v>
      </c>
      <c r="D32" s="40">
        <v>9.9948459992293355</v>
      </c>
      <c r="E32" s="86">
        <v>1</v>
      </c>
    </row>
    <row r="33" spans="1:5" x14ac:dyDescent="0.2">
      <c r="A33" t="s">
        <v>106</v>
      </c>
      <c r="B33" t="s">
        <v>107</v>
      </c>
      <c r="C33">
        <v>50</v>
      </c>
      <c r="D33" s="40">
        <v>2</v>
      </c>
      <c r="E33" s="86">
        <v>1</v>
      </c>
    </row>
    <row r="34" spans="1:5" x14ac:dyDescent="0.2">
      <c r="A34" t="s">
        <v>106</v>
      </c>
      <c r="B34" t="s">
        <v>107</v>
      </c>
      <c r="C34">
        <v>56</v>
      </c>
      <c r="D34" s="40">
        <v>2.2274770116278262</v>
      </c>
      <c r="E34" s="86">
        <v>1</v>
      </c>
    </row>
    <row r="35" spans="1:5" x14ac:dyDescent="0.2">
      <c r="A35" t="s">
        <v>106</v>
      </c>
      <c r="B35" t="s">
        <v>107</v>
      </c>
      <c r="C35">
        <v>55</v>
      </c>
      <c r="D35" s="40">
        <v>2.136501247611168</v>
      </c>
      <c r="E35" s="86">
        <v>1</v>
      </c>
    </row>
    <row r="36" spans="1:5" x14ac:dyDescent="0.2">
      <c r="A36" t="s">
        <v>106</v>
      </c>
      <c r="B36" t="s">
        <v>107</v>
      </c>
      <c r="C36">
        <v>50</v>
      </c>
      <c r="D36" s="40">
        <v>2</v>
      </c>
      <c r="E36" s="86">
        <v>1</v>
      </c>
    </row>
    <row r="37" spans="1:5" x14ac:dyDescent="0.2">
      <c r="A37" t="s">
        <v>106</v>
      </c>
      <c r="B37" t="s">
        <v>107</v>
      </c>
      <c r="C37">
        <v>56</v>
      </c>
      <c r="D37" s="40">
        <v>2.2274770116278262</v>
      </c>
      <c r="E37" s="86">
        <v>1</v>
      </c>
    </row>
    <row r="38" spans="1:5" x14ac:dyDescent="0.2">
      <c r="A38" t="s">
        <v>106</v>
      </c>
      <c r="B38" t="s">
        <v>107</v>
      </c>
      <c r="C38">
        <v>66</v>
      </c>
      <c r="D38" s="40">
        <v>4</v>
      </c>
      <c r="E38" s="86">
        <v>1</v>
      </c>
    </row>
    <row r="39" spans="1:5" x14ac:dyDescent="0.2">
      <c r="A39" t="s">
        <v>106</v>
      </c>
      <c r="B39" t="s">
        <v>107</v>
      </c>
      <c r="C39">
        <v>77</v>
      </c>
      <c r="D39" s="40">
        <v>6</v>
      </c>
      <c r="E39" s="86">
        <v>1</v>
      </c>
    </row>
    <row r="40" spans="1:5" x14ac:dyDescent="0.2">
      <c r="A40" t="s">
        <v>106</v>
      </c>
      <c r="B40" t="s">
        <v>107</v>
      </c>
      <c r="C40">
        <v>73</v>
      </c>
      <c r="D40" s="40">
        <v>5</v>
      </c>
      <c r="E40" s="86">
        <v>1</v>
      </c>
    </row>
    <row r="41" spans="1:5" x14ac:dyDescent="0.2">
      <c r="A41" t="s">
        <v>106</v>
      </c>
      <c r="B41" t="s">
        <v>107</v>
      </c>
      <c r="C41">
        <v>72</v>
      </c>
      <c r="D41" s="40">
        <v>5</v>
      </c>
      <c r="E41" s="86">
        <v>1</v>
      </c>
    </row>
    <row r="42" spans="1:5" x14ac:dyDescent="0.2">
      <c r="A42" t="s">
        <v>106</v>
      </c>
      <c r="B42" t="s">
        <v>107</v>
      </c>
      <c r="C42">
        <v>65</v>
      </c>
      <c r="D42" s="40">
        <v>4</v>
      </c>
      <c r="E42" s="86">
        <v>1</v>
      </c>
    </row>
    <row r="43" spans="1:5" x14ac:dyDescent="0.2">
      <c r="A43" t="s">
        <v>106</v>
      </c>
      <c r="B43" t="s">
        <v>107</v>
      </c>
      <c r="C43">
        <v>61</v>
      </c>
      <c r="D43" s="40">
        <v>3</v>
      </c>
      <c r="E43" s="86">
        <v>1</v>
      </c>
    </row>
    <row r="44" spans="1:5" x14ac:dyDescent="0.2">
      <c r="A44" t="s">
        <v>106</v>
      </c>
      <c r="B44" t="s">
        <v>107</v>
      </c>
      <c r="C44">
        <v>60</v>
      </c>
      <c r="D44" s="40">
        <v>3</v>
      </c>
      <c r="E44" s="86">
        <v>1</v>
      </c>
    </row>
    <row r="45" spans="1:5" x14ac:dyDescent="0.2">
      <c r="A45" t="s">
        <v>106</v>
      </c>
      <c r="B45" t="s">
        <v>107</v>
      </c>
      <c r="C45">
        <v>45</v>
      </c>
      <c r="D45" s="40">
        <v>1.4079990176624737</v>
      </c>
      <c r="E45" s="86">
        <v>1</v>
      </c>
    </row>
    <row r="46" spans="1:5" x14ac:dyDescent="0.2">
      <c r="A46" t="s">
        <v>106</v>
      </c>
      <c r="B46" t="s">
        <v>107</v>
      </c>
      <c r="C46">
        <v>42</v>
      </c>
      <c r="D46" s="40">
        <v>1.2424305226646599</v>
      </c>
      <c r="E46" s="86">
        <v>1</v>
      </c>
    </row>
    <row r="47" spans="1:5" x14ac:dyDescent="0.2">
      <c r="A47" t="s">
        <v>106</v>
      </c>
      <c r="B47" t="s">
        <v>107</v>
      </c>
      <c r="C47">
        <v>55</v>
      </c>
      <c r="D47" s="40">
        <v>2.136501247611168</v>
      </c>
      <c r="E47" s="86">
        <v>1</v>
      </c>
    </row>
    <row r="48" spans="1:5" x14ac:dyDescent="0.2">
      <c r="A48" t="s">
        <v>106</v>
      </c>
      <c r="B48" t="s">
        <v>107</v>
      </c>
      <c r="C48">
        <v>48</v>
      </c>
      <c r="D48" s="40">
        <v>1.5956314639523468</v>
      </c>
      <c r="E48" s="86">
        <v>1</v>
      </c>
    </row>
    <row r="49" spans="1:5" x14ac:dyDescent="0.2">
      <c r="A49" t="s">
        <v>106</v>
      </c>
      <c r="B49" t="s">
        <v>107</v>
      </c>
      <c r="C49">
        <v>61</v>
      </c>
      <c r="D49" s="40">
        <v>2.7438706239688493</v>
      </c>
      <c r="E49" s="86">
        <v>1</v>
      </c>
    </row>
    <row r="50" spans="1:5" x14ac:dyDescent="0.2">
      <c r="A50" t="s">
        <v>106</v>
      </c>
      <c r="B50" t="s">
        <v>107</v>
      </c>
      <c r="C50">
        <v>62</v>
      </c>
      <c r="D50" s="40">
        <v>2.8607091826439439</v>
      </c>
      <c r="E50" s="86">
        <v>1</v>
      </c>
    </row>
    <row r="51" spans="1:5" x14ac:dyDescent="0.2">
      <c r="A51" t="s">
        <v>106</v>
      </c>
      <c r="B51" t="s">
        <v>107</v>
      </c>
      <c r="C51">
        <v>55</v>
      </c>
      <c r="D51" s="40">
        <v>2.136501247611168</v>
      </c>
      <c r="E51" s="86">
        <v>1</v>
      </c>
    </row>
    <row r="52" spans="1:5" x14ac:dyDescent="0.2">
      <c r="A52" t="s">
        <v>106</v>
      </c>
      <c r="B52" t="s">
        <v>107</v>
      </c>
      <c r="C52">
        <v>66</v>
      </c>
      <c r="D52" s="40">
        <v>3.3799792149491976</v>
      </c>
      <c r="E52" s="86">
        <v>1</v>
      </c>
    </row>
    <row r="53" spans="1:5" x14ac:dyDescent="0.2">
      <c r="A53" t="s">
        <v>106</v>
      </c>
      <c r="B53" t="s">
        <v>107</v>
      </c>
      <c r="C53">
        <v>77</v>
      </c>
      <c r="D53" s="40">
        <v>5.3471812882216216</v>
      </c>
      <c r="E53" s="86">
        <v>1</v>
      </c>
    </row>
    <row r="54" spans="1:5" x14ac:dyDescent="0.2">
      <c r="A54" t="s">
        <v>106</v>
      </c>
      <c r="B54" t="s">
        <v>107</v>
      </c>
      <c r="C54">
        <v>70</v>
      </c>
      <c r="D54" s="40">
        <v>3.9935060728298084</v>
      </c>
      <c r="E54" s="86">
        <v>1</v>
      </c>
    </row>
    <row r="55" spans="1:5" x14ac:dyDescent="0.2">
      <c r="A55" t="s">
        <v>106</v>
      </c>
      <c r="B55" t="s">
        <v>107</v>
      </c>
      <c r="C55">
        <v>72</v>
      </c>
      <c r="D55" s="40">
        <v>4.3408473025203946</v>
      </c>
      <c r="E55" s="86">
        <v>1</v>
      </c>
    </row>
    <row r="56" spans="1:5" x14ac:dyDescent="0.2">
      <c r="A56" t="s">
        <v>106</v>
      </c>
      <c r="B56" t="s">
        <v>107</v>
      </c>
      <c r="C56">
        <v>73</v>
      </c>
      <c r="D56" s="40">
        <v>4.5256877748898798</v>
      </c>
      <c r="E56" s="86">
        <v>1</v>
      </c>
    </row>
    <row r="57" spans="1:5" x14ac:dyDescent="0.2">
      <c r="A57" t="s">
        <v>106</v>
      </c>
      <c r="B57" t="s">
        <v>107</v>
      </c>
      <c r="C57">
        <v>75</v>
      </c>
      <c r="D57" s="40">
        <v>4.9193163128858162</v>
      </c>
      <c r="E57" s="86">
        <v>1</v>
      </c>
    </row>
    <row r="58" spans="1:5" x14ac:dyDescent="0.2">
      <c r="A58" t="s">
        <v>106</v>
      </c>
      <c r="B58" t="s">
        <v>107</v>
      </c>
      <c r="C58">
        <v>60</v>
      </c>
      <c r="D58" s="40">
        <v>2.6318040459187335</v>
      </c>
      <c r="E58" s="86">
        <v>1</v>
      </c>
    </row>
    <row r="59" spans="1:5" x14ac:dyDescent="0.2">
      <c r="A59" t="s">
        <v>106</v>
      </c>
      <c r="B59" t="s">
        <v>107</v>
      </c>
      <c r="C59">
        <v>48</v>
      </c>
      <c r="D59" s="40">
        <v>1.5956314639523468</v>
      </c>
      <c r="E59" s="86">
        <v>1</v>
      </c>
    </row>
    <row r="60" spans="1:5" x14ac:dyDescent="0.2">
      <c r="A60" t="s">
        <v>106</v>
      </c>
      <c r="B60" t="s">
        <v>107</v>
      </c>
      <c r="C60">
        <v>60</v>
      </c>
      <c r="D60" s="40">
        <v>2.6318040459187335</v>
      </c>
      <c r="E60" s="86">
        <v>1</v>
      </c>
    </row>
    <row r="61" spans="1:5" x14ac:dyDescent="0.2">
      <c r="A61" t="s">
        <v>106</v>
      </c>
      <c r="B61" t="s">
        <v>107</v>
      </c>
      <c r="C61">
        <v>57</v>
      </c>
      <c r="D61" s="40">
        <v>2.3223266744534223</v>
      </c>
      <c r="E61" s="86">
        <v>1</v>
      </c>
    </row>
    <row r="62" spans="1:5" x14ac:dyDescent="0.2">
      <c r="A62" t="s">
        <v>106</v>
      </c>
      <c r="B62" t="s">
        <v>107</v>
      </c>
      <c r="C62">
        <v>51</v>
      </c>
      <c r="D62" s="40">
        <v>1.8082681428155998</v>
      </c>
      <c r="E62" s="86">
        <v>1</v>
      </c>
    </row>
    <row r="63" spans="1:5" x14ac:dyDescent="0.2">
      <c r="A63" t="s">
        <v>106</v>
      </c>
      <c r="B63" t="s">
        <v>107</v>
      </c>
      <c r="C63">
        <v>51</v>
      </c>
      <c r="D63" s="40">
        <v>1.8082681428155998</v>
      </c>
      <c r="E63" s="86">
        <v>1</v>
      </c>
    </row>
    <row r="64" spans="1:5" x14ac:dyDescent="0.2">
      <c r="A64" t="s">
        <v>106</v>
      </c>
      <c r="B64" t="s">
        <v>107</v>
      </c>
      <c r="C64">
        <v>54</v>
      </c>
      <c r="D64" s="40">
        <v>2.0492411626319194</v>
      </c>
      <c r="E64" s="86">
        <v>1</v>
      </c>
    </row>
    <row r="65" spans="1:6" x14ac:dyDescent="0.2">
      <c r="A65" t="s">
        <v>106</v>
      </c>
      <c r="B65" t="s">
        <v>107</v>
      </c>
      <c r="C65">
        <v>35</v>
      </c>
      <c r="D65" s="40">
        <v>0.92790080790034168</v>
      </c>
      <c r="E65" s="86">
        <v>1</v>
      </c>
    </row>
    <row r="66" spans="1:6" x14ac:dyDescent="0.2">
      <c r="A66" t="s">
        <v>106</v>
      </c>
      <c r="B66" t="s">
        <v>107</v>
      </c>
      <c r="C66">
        <v>60</v>
      </c>
      <c r="D66" s="40">
        <v>2.6318040459187335</v>
      </c>
      <c r="E66">
        <v>1</v>
      </c>
    </row>
    <row r="67" spans="1:6" s="86" customFormat="1" x14ac:dyDescent="0.2">
      <c r="A67" s="86" t="s">
        <v>106</v>
      </c>
      <c r="B67" s="86" t="s">
        <v>107</v>
      </c>
      <c r="D67" s="40"/>
      <c r="E67">
        <v>57</v>
      </c>
      <c r="F67" s="86" t="s">
        <v>102</v>
      </c>
    </row>
    <row r="68" spans="1:6" s="86" customFormat="1" x14ac:dyDescent="0.2">
      <c r="D68" s="40"/>
    </row>
    <row r="69" spans="1:6" s="86" customFormat="1" x14ac:dyDescent="0.2">
      <c r="A69" s="86" t="s">
        <v>130</v>
      </c>
      <c r="D69" s="40"/>
    </row>
    <row r="70" spans="1:6" x14ac:dyDescent="0.2">
      <c r="A70" t="s">
        <v>110</v>
      </c>
      <c r="B70" t="s">
        <v>196</v>
      </c>
      <c r="C70">
        <v>0</v>
      </c>
      <c r="D70" s="40">
        <v>0</v>
      </c>
      <c r="E70"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0" workbookViewId="0">
      <selection activeCell="C15" sqref="C15:C18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3"/>
      <c r="F2" s="3"/>
      <c r="G2" s="2"/>
      <c r="H2" s="109"/>
      <c r="I2" s="109"/>
      <c r="J2" s="110"/>
      <c r="K2" s="110"/>
      <c r="L2" s="110"/>
      <c r="M2" s="110"/>
    </row>
    <row r="3" spans="1:13" s="57" customFormat="1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s="57" customFormat="1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7" customFormat="1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7" customFormat="1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t="s">
        <v>0</v>
      </c>
      <c r="C13" s="13" t="s">
        <v>103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t="s">
        <v>1</v>
      </c>
      <c r="C14" s="13" t="s">
        <v>112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t="s">
        <v>2</v>
      </c>
      <c r="C15" s="14">
        <v>42563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t="s">
        <v>3</v>
      </c>
      <c r="C16" s="13" t="s">
        <v>222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5" x14ac:dyDescent="0.2">
      <c r="A17" s="7">
        <v>7</v>
      </c>
      <c r="B1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5" x14ac:dyDescent="0.2">
      <c r="A18" s="7">
        <v>8</v>
      </c>
      <c r="B18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5" x14ac:dyDescent="0.2">
      <c r="A19" s="7">
        <v>9</v>
      </c>
      <c r="B19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5" x14ac:dyDescent="0.2">
      <c r="A20" s="7">
        <v>10</v>
      </c>
      <c r="B20" t="s">
        <v>6</v>
      </c>
      <c r="C20" s="13" t="s">
        <v>108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5" x14ac:dyDescent="0.2">
      <c r="A21" s="7">
        <v>11</v>
      </c>
      <c r="B21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5" x14ac:dyDescent="0.2">
      <c r="A22" s="7">
        <v>12</v>
      </c>
      <c r="B22" t="s">
        <v>8</v>
      </c>
      <c r="C22" s="13" t="s">
        <v>152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5" x14ac:dyDescent="0.2">
      <c r="A23" s="7">
        <v>13</v>
      </c>
      <c r="B23" t="s">
        <v>9</v>
      </c>
      <c r="C23" s="13">
        <v>225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5" x14ac:dyDescent="0.2">
      <c r="A24" s="7">
        <v>14</v>
      </c>
      <c r="B24" t="s">
        <v>10</v>
      </c>
      <c r="C24" s="13" t="s">
        <v>151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</row>
    <row r="25" spans="1:15" x14ac:dyDescent="0.2">
      <c r="A25" s="7">
        <v>15</v>
      </c>
      <c r="B25" t="s">
        <v>11</v>
      </c>
      <c r="C25" s="13" t="s">
        <v>223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</row>
    <row r="26" spans="1:15" x14ac:dyDescent="0.2">
      <c r="A26" s="7">
        <v>16</v>
      </c>
      <c r="B26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5" x14ac:dyDescent="0.2">
      <c r="A27" s="7">
        <v>17</v>
      </c>
      <c r="B27" t="s">
        <v>13</v>
      </c>
      <c r="C27" s="13">
        <v>100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5" x14ac:dyDescent="0.2">
      <c r="A28" s="7">
        <v>18</v>
      </c>
      <c r="B28" t="s">
        <v>14</v>
      </c>
      <c r="C28" s="13">
        <v>60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5" x14ac:dyDescent="0.2">
      <c r="A29" s="7">
        <v>19</v>
      </c>
      <c r="B29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5" x14ac:dyDescent="0.2">
      <c r="A30" s="7">
        <v>20</v>
      </c>
      <c r="B30" t="s">
        <v>15</v>
      </c>
      <c r="C30" s="13">
        <v>1.6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5" x14ac:dyDescent="0.2">
      <c r="A31" s="7">
        <v>21</v>
      </c>
      <c r="B31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5" x14ac:dyDescent="0.2">
      <c r="A32" s="7">
        <v>22</v>
      </c>
      <c r="B32" t="s">
        <v>16</v>
      </c>
      <c r="C32" s="13" t="s">
        <v>149</v>
      </c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  <c r="N32" s="21">
        <v>46.769086999999999</v>
      </c>
      <c r="O32" s="21">
        <v>-110.874899</v>
      </c>
    </row>
    <row r="33" spans="1:13" x14ac:dyDescent="0.2">
      <c r="A33" s="7">
        <v>23</v>
      </c>
      <c r="B33" t="s">
        <v>17</v>
      </c>
      <c r="C33" s="13"/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t="s">
        <v>28</v>
      </c>
      <c r="C34" s="19">
        <v>0.4375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t="s">
        <v>29</v>
      </c>
      <c r="C35" s="19">
        <v>0.44791666666666669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t="s">
        <v>20</v>
      </c>
      <c r="C40" s="13">
        <v>350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t="s">
        <v>21</v>
      </c>
      <c r="C42" s="13">
        <v>10.1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t="s">
        <v>23</v>
      </c>
      <c r="C45" s="13">
        <v>0.5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t="s">
        <v>52</v>
      </c>
      <c r="C47" s="13" t="s">
        <v>160</v>
      </c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opLeftCell="A13" workbookViewId="0">
      <selection activeCell="B70" sqref="B70"/>
    </sheetView>
  </sheetViews>
  <sheetFormatPr defaultRowHeight="12.75" x14ac:dyDescent="0.2"/>
  <cols>
    <col min="1" max="1" width="9.140625" customWidth="1"/>
    <col min="2" max="2" width="14.7109375" customWidth="1"/>
    <col min="4" max="4" width="8.85546875" style="40"/>
    <col min="14" max="14" width="11.7109375" customWidth="1"/>
    <col min="15" max="15" width="11.5703125" customWidth="1"/>
    <col min="16" max="16" width="12" customWidth="1"/>
  </cols>
  <sheetData>
    <row r="1" spans="1:17" x14ac:dyDescent="0.2">
      <c r="A1" s="1" t="s">
        <v>33</v>
      </c>
      <c r="B1" s="1" t="s">
        <v>33</v>
      </c>
      <c r="C1" s="1" t="s">
        <v>34</v>
      </c>
      <c r="D1" s="47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105</v>
      </c>
      <c r="B2" t="s">
        <v>176</v>
      </c>
      <c r="C2">
        <v>150</v>
      </c>
      <c r="D2" s="40">
        <v>36</v>
      </c>
      <c r="E2">
        <v>1</v>
      </c>
    </row>
    <row r="3" spans="1:17" x14ac:dyDescent="0.2">
      <c r="A3" t="s">
        <v>105</v>
      </c>
      <c r="B3" t="s">
        <v>176</v>
      </c>
      <c r="C3">
        <v>125</v>
      </c>
      <c r="D3" s="40">
        <v>23</v>
      </c>
      <c r="E3" s="86">
        <v>1</v>
      </c>
    </row>
    <row r="4" spans="1:17" x14ac:dyDescent="0.2">
      <c r="A4" t="s">
        <v>105</v>
      </c>
      <c r="B4" t="s">
        <v>176</v>
      </c>
      <c r="C4">
        <v>140</v>
      </c>
      <c r="D4" s="40">
        <v>33</v>
      </c>
      <c r="E4" s="86">
        <v>1</v>
      </c>
    </row>
    <row r="5" spans="1:17" x14ac:dyDescent="0.2">
      <c r="A5" t="s">
        <v>106</v>
      </c>
      <c r="B5" t="s">
        <v>107</v>
      </c>
      <c r="C5">
        <v>64</v>
      </c>
      <c r="D5" s="40">
        <v>7</v>
      </c>
      <c r="E5" s="86">
        <v>1</v>
      </c>
    </row>
    <row r="6" spans="1:17" x14ac:dyDescent="0.2">
      <c r="A6" t="s">
        <v>106</v>
      </c>
      <c r="B6" t="s">
        <v>107</v>
      </c>
      <c r="C6">
        <v>75</v>
      </c>
      <c r="D6" s="40">
        <v>4.9193163128858162</v>
      </c>
      <c r="E6" s="86">
        <v>1</v>
      </c>
    </row>
    <row r="7" spans="1:17" x14ac:dyDescent="0.2">
      <c r="A7" t="s">
        <v>106</v>
      </c>
      <c r="B7" t="s">
        <v>107</v>
      </c>
      <c r="C7">
        <v>94</v>
      </c>
      <c r="D7" s="40">
        <v>10.864162844284319</v>
      </c>
      <c r="E7" s="86">
        <v>1</v>
      </c>
    </row>
    <row r="8" spans="1:17" x14ac:dyDescent="0.2">
      <c r="A8" t="s">
        <v>106</v>
      </c>
      <c r="B8" t="s">
        <v>107</v>
      </c>
      <c r="C8">
        <v>82</v>
      </c>
      <c r="D8" s="40">
        <v>6.5868126051119287</v>
      </c>
      <c r="E8" s="86">
        <v>1</v>
      </c>
    </row>
    <row r="9" spans="1:17" x14ac:dyDescent="0.2">
      <c r="A9" t="s">
        <v>106</v>
      </c>
      <c r="B9" t="s">
        <v>107</v>
      </c>
      <c r="C9">
        <v>103</v>
      </c>
      <c r="D9" s="40">
        <v>23</v>
      </c>
      <c r="E9" s="86">
        <v>1</v>
      </c>
    </row>
    <row r="10" spans="1:17" x14ac:dyDescent="0.2">
      <c r="A10" t="s">
        <v>106</v>
      </c>
      <c r="B10" t="s">
        <v>107</v>
      </c>
      <c r="C10">
        <v>50</v>
      </c>
      <c r="D10" s="40">
        <v>1.7344139234540221</v>
      </c>
      <c r="E10" s="86">
        <v>1</v>
      </c>
    </row>
    <row r="11" spans="1:17" x14ac:dyDescent="0.2">
      <c r="A11" t="s">
        <v>106</v>
      </c>
      <c r="B11" t="s">
        <v>107</v>
      </c>
      <c r="C11">
        <v>60</v>
      </c>
      <c r="D11" s="40">
        <v>2.6318040459187335</v>
      </c>
      <c r="E11" s="86">
        <v>1</v>
      </c>
    </row>
    <row r="12" spans="1:17" x14ac:dyDescent="0.2">
      <c r="A12" t="s">
        <v>106</v>
      </c>
      <c r="B12" t="s">
        <v>107</v>
      </c>
      <c r="C12">
        <v>55</v>
      </c>
      <c r="D12" s="40">
        <v>2.136501247611168</v>
      </c>
      <c r="E12" s="86">
        <v>1</v>
      </c>
    </row>
    <row r="13" spans="1:17" x14ac:dyDescent="0.2">
      <c r="A13" t="s">
        <v>106</v>
      </c>
      <c r="B13" t="s">
        <v>107</v>
      </c>
      <c r="C13">
        <v>55</v>
      </c>
      <c r="D13" s="40">
        <v>2.136501247611168</v>
      </c>
      <c r="E13" s="86">
        <v>1</v>
      </c>
    </row>
    <row r="14" spans="1:17" x14ac:dyDescent="0.2">
      <c r="A14" t="s">
        <v>106</v>
      </c>
      <c r="B14" t="s">
        <v>107</v>
      </c>
      <c r="C14">
        <v>52</v>
      </c>
      <c r="D14" s="40">
        <v>1.8852671972386061</v>
      </c>
      <c r="E14" s="86">
        <v>1</v>
      </c>
    </row>
    <row r="15" spans="1:17" x14ac:dyDescent="0.2">
      <c r="A15" t="s">
        <v>106</v>
      </c>
      <c r="B15" t="s">
        <v>107</v>
      </c>
      <c r="C15">
        <v>61</v>
      </c>
      <c r="D15" s="40">
        <v>2.7438706239688493</v>
      </c>
      <c r="E15" s="86">
        <v>1</v>
      </c>
    </row>
    <row r="16" spans="1:17" x14ac:dyDescent="0.2">
      <c r="A16" t="s">
        <v>106</v>
      </c>
      <c r="B16" t="s">
        <v>107</v>
      </c>
      <c r="C16">
        <v>62</v>
      </c>
      <c r="D16" s="40">
        <v>2.8607091826439439</v>
      </c>
      <c r="E16" s="86">
        <v>1</v>
      </c>
    </row>
    <row r="17" spans="1:5" x14ac:dyDescent="0.2">
      <c r="A17" t="s">
        <v>106</v>
      </c>
      <c r="B17" t="s">
        <v>107</v>
      </c>
      <c r="C17">
        <v>72</v>
      </c>
      <c r="D17" s="40">
        <v>4.3408473025203946</v>
      </c>
      <c r="E17" s="86">
        <v>1</v>
      </c>
    </row>
    <row r="18" spans="1:5" x14ac:dyDescent="0.2">
      <c r="A18" t="s">
        <v>106</v>
      </c>
      <c r="B18" t="s">
        <v>107</v>
      </c>
      <c r="C18">
        <v>73</v>
      </c>
      <c r="D18" s="40">
        <v>4.5256877748898798</v>
      </c>
      <c r="E18" s="86">
        <v>1</v>
      </c>
    </row>
    <row r="19" spans="1:5" x14ac:dyDescent="0.2">
      <c r="A19" t="s">
        <v>106</v>
      </c>
      <c r="B19" t="s">
        <v>107</v>
      </c>
      <c r="C19">
        <v>75</v>
      </c>
      <c r="D19" s="40">
        <v>4.9193163128858162</v>
      </c>
      <c r="E19" s="86">
        <v>1</v>
      </c>
    </row>
    <row r="20" spans="1:5" x14ac:dyDescent="0.2">
      <c r="A20" t="s">
        <v>106</v>
      </c>
      <c r="B20" t="s">
        <v>107</v>
      </c>
      <c r="C20">
        <v>76</v>
      </c>
      <c r="D20" s="40">
        <v>5.1287889544322658</v>
      </c>
      <c r="E20" s="86">
        <v>1</v>
      </c>
    </row>
    <row r="21" spans="1:5" x14ac:dyDescent="0.2">
      <c r="A21" t="s">
        <v>106</v>
      </c>
      <c r="B21" t="s">
        <v>107</v>
      </c>
      <c r="C21">
        <v>75</v>
      </c>
      <c r="D21" s="40">
        <v>4.9193163128858162</v>
      </c>
      <c r="E21" s="86">
        <v>1</v>
      </c>
    </row>
    <row r="22" spans="1:5" x14ac:dyDescent="0.2">
      <c r="A22" t="s">
        <v>106</v>
      </c>
      <c r="B22" t="s">
        <v>107</v>
      </c>
      <c r="C22">
        <v>80</v>
      </c>
      <c r="D22" s="40">
        <v>6.0597561503334747</v>
      </c>
      <c r="E22" s="86">
        <v>1</v>
      </c>
    </row>
    <row r="23" spans="1:5" x14ac:dyDescent="0.2">
      <c r="A23" t="s">
        <v>106</v>
      </c>
      <c r="B23" t="s">
        <v>107</v>
      </c>
      <c r="C23">
        <v>80</v>
      </c>
      <c r="D23" s="40">
        <v>6.0597561503334747</v>
      </c>
      <c r="E23" s="86">
        <v>1</v>
      </c>
    </row>
    <row r="24" spans="1:5" x14ac:dyDescent="0.2">
      <c r="A24" t="s">
        <v>106</v>
      </c>
      <c r="B24" t="s">
        <v>107</v>
      </c>
      <c r="C24">
        <v>81</v>
      </c>
      <c r="D24" s="40">
        <v>6.3177906102466741</v>
      </c>
      <c r="E24" s="86">
        <v>1</v>
      </c>
    </row>
    <row r="25" spans="1:5" x14ac:dyDescent="0.2">
      <c r="A25" t="s">
        <v>106</v>
      </c>
      <c r="B25" t="s">
        <v>107</v>
      </c>
      <c r="C25">
        <v>88</v>
      </c>
      <c r="D25" s="40">
        <v>8.4593264960468701</v>
      </c>
      <c r="E25" s="86">
        <v>1</v>
      </c>
    </row>
    <row r="26" spans="1:5" x14ac:dyDescent="0.2">
      <c r="A26" t="s">
        <v>106</v>
      </c>
      <c r="B26" t="s">
        <v>107</v>
      </c>
      <c r="C26">
        <v>66</v>
      </c>
      <c r="D26" s="40">
        <v>3.3799792149491976</v>
      </c>
      <c r="E26" s="86">
        <v>1</v>
      </c>
    </row>
    <row r="27" spans="1:5" x14ac:dyDescent="0.2">
      <c r="A27" t="s">
        <v>106</v>
      </c>
      <c r="B27" t="s">
        <v>107</v>
      </c>
      <c r="C27">
        <v>67</v>
      </c>
      <c r="D27" s="40">
        <v>3.5239043316718024</v>
      </c>
      <c r="E27" s="86">
        <v>1</v>
      </c>
    </row>
    <row r="28" spans="1:5" x14ac:dyDescent="0.2">
      <c r="A28" t="s">
        <v>106</v>
      </c>
      <c r="B28" t="s">
        <v>107</v>
      </c>
      <c r="C28">
        <v>68</v>
      </c>
      <c r="D28" s="40">
        <v>3.6739580183962555</v>
      </c>
      <c r="E28" s="86">
        <v>1</v>
      </c>
    </row>
    <row r="29" spans="1:5" x14ac:dyDescent="0.2">
      <c r="A29" t="s">
        <v>106</v>
      </c>
      <c r="B29" t="s">
        <v>107</v>
      </c>
      <c r="C29">
        <v>72</v>
      </c>
      <c r="D29" s="40">
        <v>4.3408473025203946</v>
      </c>
      <c r="E29" s="86">
        <v>1</v>
      </c>
    </row>
    <row r="30" spans="1:5" x14ac:dyDescent="0.2">
      <c r="A30" t="s">
        <v>106</v>
      </c>
      <c r="B30" t="s">
        <v>107</v>
      </c>
      <c r="C30">
        <v>60</v>
      </c>
      <c r="D30" s="40">
        <v>2.6318040459187335</v>
      </c>
      <c r="E30" s="86">
        <v>1</v>
      </c>
    </row>
    <row r="31" spans="1:5" x14ac:dyDescent="0.2">
      <c r="A31" t="s">
        <v>106</v>
      </c>
      <c r="B31" t="s">
        <v>107</v>
      </c>
      <c r="C31">
        <v>55</v>
      </c>
      <c r="D31" s="40">
        <v>2.136501247611168</v>
      </c>
      <c r="E31" s="86">
        <v>1</v>
      </c>
    </row>
    <row r="32" spans="1:5" x14ac:dyDescent="0.2">
      <c r="A32" t="s">
        <v>106</v>
      </c>
      <c r="B32" t="s">
        <v>107</v>
      </c>
      <c r="C32">
        <v>44</v>
      </c>
      <c r="D32" s="40">
        <v>1.3504927961850464</v>
      </c>
      <c r="E32" s="86">
        <v>1</v>
      </c>
    </row>
    <row r="33" spans="1:5" x14ac:dyDescent="0.2">
      <c r="A33" t="s">
        <v>106</v>
      </c>
      <c r="B33" t="s">
        <v>107</v>
      </c>
      <c r="C33">
        <v>71</v>
      </c>
      <c r="D33" s="40">
        <v>4.1635561799790919</v>
      </c>
      <c r="E33" s="86">
        <v>1</v>
      </c>
    </row>
    <row r="34" spans="1:5" s="28" customFormat="1" x14ac:dyDescent="0.2">
      <c r="A34" s="28" t="s">
        <v>106</v>
      </c>
      <c r="B34" s="28" t="s">
        <v>107</v>
      </c>
      <c r="C34" s="28">
        <v>55</v>
      </c>
      <c r="D34" s="40">
        <v>2.136501247611168</v>
      </c>
      <c r="E34" s="86">
        <v>1</v>
      </c>
    </row>
    <row r="35" spans="1:5" x14ac:dyDescent="0.2">
      <c r="A35" t="s">
        <v>106</v>
      </c>
      <c r="B35" t="s">
        <v>107</v>
      </c>
      <c r="C35">
        <v>65</v>
      </c>
      <c r="D35" s="40">
        <v>3.2419323620141309</v>
      </c>
      <c r="E35" s="86">
        <v>1</v>
      </c>
    </row>
    <row r="36" spans="1:5" x14ac:dyDescent="0.2">
      <c r="A36" t="s">
        <v>106</v>
      </c>
      <c r="B36" t="s">
        <v>107</v>
      </c>
      <c r="C36">
        <v>69</v>
      </c>
      <c r="D36" s="40">
        <v>3.8304012397903193</v>
      </c>
      <c r="E36" s="86">
        <v>1</v>
      </c>
    </row>
    <row r="37" spans="1:5" x14ac:dyDescent="0.2">
      <c r="A37" t="s">
        <v>106</v>
      </c>
      <c r="B37" t="s">
        <v>107</v>
      </c>
      <c r="C37">
        <v>70</v>
      </c>
      <c r="D37" s="40">
        <v>3.9935060728298084</v>
      </c>
      <c r="E37" s="86">
        <v>1</v>
      </c>
    </row>
    <row r="38" spans="1:5" x14ac:dyDescent="0.2">
      <c r="A38" t="s">
        <v>106</v>
      </c>
      <c r="B38" t="s">
        <v>107</v>
      </c>
      <c r="C38">
        <v>55</v>
      </c>
      <c r="D38" s="40">
        <v>3</v>
      </c>
      <c r="E38" s="86">
        <v>1</v>
      </c>
    </row>
    <row r="39" spans="1:5" x14ac:dyDescent="0.2">
      <c r="A39" t="s">
        <v>106</v>
      </c>
      <c r="B39" t="s">
        <v>107</v>
      </c>
      <c r="C39">
        <v>56</v>
      </c>
      <c r="D39" s="40">
        <v>3</v>
      </c>
      <c r="E39" s="86">
        <v>1</v>
      </c>
    </row>
    <row r="40" spans="1:5" x14ac:dyDescent="0.2">
      <c r="A40" t="s">
        <v>106</v>
      </c>
      <c r="B40" t="s">
        <v>107</v>
      </c>
      <c r="C40">
        <v>57</v>
      </c>
      <c r="D40" s="40">
        <v>3</v>
      </c>
      <c r="E40" s="86">
        <v>1</v>
      </c>
    </row>
    <row r="41" spans="1:5" x14ac:dyDescent="0.2">
      <c r="A41" t="s">
        <v>106</v>
      </c>
      <c r="B41" t="s">
        <v>107</v>
      </c>
      <c r="C41">
        <v>58</v>
      </c>
      <c r="D41" s="40">
        <v>3</v>
      </c>
      <c r="E41" s="86">
        <v>1</v>
      </c>
    </row>
    <row r="42" spans="1:5" x14ac:dyDescent="0.2">
      <c r="A42" t="s">
        <v>106</v>
      </c>
      <c r="B42" t="s">
        <v>107</v>
      </c>
      <c r="C42">
        <v>74</v>
      </c>
      <c r="D42" s="40">
        <v>6</v>
      </c>
      <c r="E42" s="86">
        <v>1</v>
      </c>
    </row>
    <row r="43" spans="1:5" x14ac:dyDescent="0.2">
      <c r="A43" t="s">
        <v>106</v>
      </c>
      <c r="B43" t="s">
        <v>107</v>
      </c>
      <c r="C43">
        <v>75</v>
      </c>
      <c r="D43" s="40">
        <v>6</v>
      </c>
      <c r="E43" s="86">
        <v>1</v>
      </c>
    </row>
    <row r="44" spans="1:5" x14ac:dyDescent="0.2">
      <c r="A44" t="s">
        <v>106</v>
      </c>
      <c r="B44" t="s">
        <v>107</v>
      </c>
      <c r="C44">
        <v>80</v>
      </c>
      <c r="D44" s="40">
        <v>6.0597561503334747</v>
      </c>
      <c r="E44" s="86">
        <v>1</v>
      </c>
    </row>
    <row r="45" spans="1:5" x14ac:dyDescent="0.2">
      <c r="A45" t="s">
        <v>106</v>
      </c>
      <c r="B45" t="s">
        <v>107</v>
      </c>
      <c r="C45">
        <v>102</v>
      </c>
      <c r="D45" s="40">
        <v>15.166204435629769</v>
      </c>
      <c r="E45" s="86">
        <v>1</v>
      </c>
    </row>
    <row r="46" spans="1:5" x14ac:dyDescent="0.2">
      <c r="A46" t="s">
        <v>106</v>
      </c>
      <c r="B46" t="s">
        <v>107</v>
      </c>
      <c r="C46">
        <v>100</v>
      </c>
      <c r="D46" s="40">
        <v>13.952651474356095</v>
      </c>
      <c r="E46" s="86">
        <v>1</v>
      </c>
    </row>
    <row r="47" spans="1:5" x14ac:dyDescent="0.2">
      <c r="A47" t="s">
        <v>106</v>
      </c>
      <c r="B47" t="s">
        <v>107</v>
      </c>
      <c r="C47">
        <v>90</v>
      </c>
      <c r="D47" s="40">
        <v>9.1950892102898472</v>
      </c>
      <c r="E47" s="86">
        <v>1</v>
      </c>
    </row>
    <row r="48" spans="1:5" x14ac:dyDescent="0.2">
      <c r="A48" t="s">
        <v>106</v>
      </c>
      <c r="B48" t="s">
        <v>107</v>
      </c>
      <c r="C48">
        <v>78</v>
      </c>
      <c r="D48" s="40">
        <v>5.5748731295324845</v>
      </c>
      <c r="E48" s="86">
        <v>1</v>
      </c>
    </row>
    <row r="49" spans="1:5" x14ac:dyDescent="0.2">
      <c r="A49" t="s">
        <v>106</v>
      </c>
      <c r="B49" t="s">
        <v>107</v>
      </c>
      <c r="C49">
        <v>81</v>
      </c>
      <c r="D49" s="40">
        <v>6.3177906102466741</v>
      </c>
      <c r="E49" s="86">
        <v>1</v>
      </c>
    </row>
    <row r="50" spans="1:5" x14ac:dyDescent="0.2">
      <c r="A50" t="s">
        <v>106</v>
      </c>
      <c r="B50" t="s">
        <v>107</v>
      </c>
      <c r="C50">
        <v>82</v>
      </c>
      <c r="D50" s="40">
        <v>6.5868126051119287</v>
      </c>
      <c r="E50" s="86">
        <v>1</v>
      </c>
    </row>
    <row r="51" spans="1:5" x14ac:dyDescent="0.2">
      <c r="A51" t="s">
        <v>106</v>
      </c>
      <c r="B51" t="s">
        <v>107</v>
      </c>
      <c r="C51">
        <v>65</v>
      </c>
      <c r="D51" s="40">
        <v>4</v>
      </c>
      <c r="E51" s="86">
        <v>1</v>
      </c>
    </row>
    <row r="52" spans="1:5" x14ac:dyDescent="0.2">
      <c r="A52" t="s">
        <v>106</v>
      </c>
      <c r="B52" t="s">
        <v>107</v>
      </c>
      <c r="C52">
        <v>67</v>
      </c>
      <c r="D52" s="40">
        <v>5</v>
      </c>
      <c r="E52" s="86">
        <v>1</v>
      </c>
    </row>
    <row r="53" spans="1:5" x14ac:dyDescent="0.2">
      <c r="A53" t="s">
        <v>106</v>
      </c>
      <c r="B53" t="s">
        <v>107</v>
      </c>
      <c r="C53">
        <v>88</v>
      </c>
      <c r="D53" s="40">
        <v>8.4593264960468701</v>
      </c>
      <c r="E53" s="86">
        <v>1</v>
      </c>
    </row>
    <row r="54" spans="1:5" x14ac:dyDescent="0.2">
      <c r="A54" t="s">
        <v>106</v>
      </c>
      <c r="B54" t="s">
        <v>107</v>
      </c>
      <c r="C54">
        <v>76</v>
      </c>
      <c r="D54" s="40">
        <v>6</v>
      </c>
      <c r="E54" s="86">
        <v>1</v>
      </c>
    </row>
    <row r="55" spans="1:5" x14ac:dyDescent="0.2">
      <c r="A55" t="s">
        <v>106</v>
      </c>
      <c r="B55" t="s">
        <v>107</v>
      </c>
      <c r="C55">
        <v>66</v>
      </c>
      <c r="D55" s="40">
        <v>5</v>
      </c>
      <c r="E55" s="86">
        <v>1</v>
      </c>
    </row>
    <row r="56" spans="1:5" x14ac:dyDescent="0.2">
      <c r="A56" t="s">
        <v>106</v>
      </c>
      <c r="B56" t="s">
        <v>107</v>
      </c>
      <c r="C56">
        <v>68</v>
      </c>
      <c r="D56" s="40">
        <v>5</v>
      </c>
      <c r="E56" s="86">
        <v>1</v>
      </c>
    </row>
    <row r="57" spans="1:5" x14ac:dyDescent="0.2">
      <c r="A57" t="s">
        <v>106</v>
      </c>
      <c r="B57" t="s">
        <v>107</v>
      </c>
      <c r="C57">
        <v>67</v>
      </c>
      <c r="D57" s="40">
        <v>5</v>
      </c>
      <c r="E57" s="86">
        <v>1</v>
      </c>
    </row>
    <row r="58" spans="1:5" x14ac:dyDescent="0.2">
      <c r="A58" t="s">
        <v>106</v>
      </c>
      <c r="B58" t="s">
        <v>107</v>
      </c>
      <c r="C58">
        <v>58</v>
      </c>
      <c r="D58" s="40">
        <v>4</v>
      </c>
      <c r="E58" s="86">
        <v>1</v>
      </c>
    </row>
    <row r="59" spans="1:5" x14ac:dyDescent="0.2">
      <c r="A59" t="s">
        <v>106</v>
      </c>
      <c r="B59" t="s">
        <v>107</v>
      </c>
      <c r="C59">
        <v>72</v>
      </c>
      <c r="D59" s="40">
        <v>6</v>
      </c>
      <c r="E59" s="86">
        <v>1</v>
      </c>
    </row>
    <row r="60" spans="1:5" x14ac:dyDescent="0.2">
      <c r="A60" t="s">
        <v>106</v>
      </c>
      <c r="B60" t="s">
        <v>107</v>
      </c>
      <c r="C60">
        <v>45</v>
      </c>
      <c r="D60" s="40">
        <v>1.4079990176624737</v>
      </c>
      <c r="E60">
        <v>1</v>
      </c>
    </row>
    <row r="61" spans="1:5" s="86" customFormat="1" x14ac:dyDescent="0.2">
      <c r="A61" s="86" t="s">
        <v>106</v>
      </c>
      <c r="B61" s="86" t="s">
        <v>107</v>
      </c>
      <c r="C61" s="86" t="s">
        <v>111</v>
      </c>
      <c r="D61" s="40" t="s">
        <v>111</v>
      </c>
      <c r="E61">
        <v>56</v>
      </c>
    </row>
    <row r="62" spans="1:5" s="86" customFormat="1" x14ac:dyDescent="0.2">
      <c r="D62" s="40"/>
    </row>
    <row r="63" spans="1:5" s="86" customFormat="1" x14ac:dyDescent="0.2">
      <c r="A63" s="86" t="s">
        <v>130</v>
      </c>
      <c r="D63" s="40"/>
    </row>
    <row r="64" spans="1:5" x14ac:dyDescent="0.2">
      <c r="A64" t="s">
        <v>110</v>
      </c>
      <c r="B64" t="s">
        <v>196</v>
      </c>
      <c r="C64">
        <v>0</v>
      </c>
      <c r="D64" s="40">
        <v>0</v>
      </c>
      <c r="E64">
        <v>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13" workbookViewId="0">
      <selection activeCell="C16" sqref="C16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3"/>
      <c r="F2" s="3"/>
      <c r="G2" s="2"/>
      <c r="H2" s="109"/>
      <c r="I2" s="109"/>
      <c r="J2" s="110"/>
      <c r="K2" s="110"/>
      <c r="L2" s="110"/>
      <c r="M2" s="110"/>
    </row>
    <row r="3" spans="1:13" s="57" customFormat="1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s="57" customFormat="1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7" customFormat="1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7" customFormat="1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t="s">
        <v>0</v>
      </c>
      <c r="C13" s="13" t="s">
        <v>113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t="s">
        <v>1</v>
      </c>
      <c r="C14" s="13" t="s">
        <v>139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t="s">
        <v>2</v>
      </c>
      <c r="C15" s="14">
        <v>42563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t="s">
        <v>3</v>
      </c>
      <c r="C16" s="13" t="s">
        <v>238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6" x14ac:dyDescent="0.2">
      <c r="A17" s="7">
        <v>7</v>
      </c>
      <c r="B1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6" x14ac:dyDescent="0.2">
      <c r="A18" s="7">
        <v>8</v>
      </c>
      <c r="B18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6" x14ac:dyDescent="0.2">
      <c r="A19" s="7">
        <v>9</v>
      </c>
      <c r="B19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6" x14ac:dyDescent="0.2">
      <c r="A20" s="7">
        <v>10</v>
      </c>
      <c r="B20" t="s">
        <v>6</v>
      </c>
      <c r="C20" s="13" t="s">
        <v>192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6" x14ac:dyDescent="0.2">
      <c r="A21" s="7">
        <v>11</v>
      </c>
      <c r="B21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6" x14ac:dyDescent="0.2">
      <c r="A22" s="7">
        <v>12</v>
      </c>
      <c r="B22" t="s">
        <v>8</v>
      </c>
      <c r="C22" s="13" t="s">
        <v>234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6" x14ac:dyDescent="0.2">
      <c r="A23" s="7">
        <v>13</v>
      </c>
      <c r="B23" t="s">
        <v>9</v>
      </c>
      <c r="C23" s="13">
        <v>275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  <c r="N23" t="s">
        <v>235</v>
      </c>
      <c r="O23" t="s">
        <v>236</v>
      </c>
    </row>
    <row r="24" spans="1:16" x14ac:dyDescent="0.2">
      <c r="A24" s="7">
        <v>14</v>
      </c>
      <c r="B24" t="s">
        <v>10</v>
      </c>
      <c r="C24" s="13" t="s">
        <v>224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  <c r="N24">
        <f>1468+1161+690</f>
        <v>3319</v>
      </c>
      <c r="O24">
        <f>N24/60</f>
        <v>55.31666666666667</v>
      </c>
    </row>
    <row r="25" spans="1:16" x14ac:dyDescent="0.2">
      <c r="A25" s="7">
        <v>15</v>
      </c>
      <c r="B25" t="s">
        <v>11</v>
      </c>
      <c r="C25" s="13" t="s">
        <v>240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</row>
    <row r="26" spans="1:16" x14ac:dyDescent="0.2">
      <c r="A26" s="7">
        <v>16</v>
      </c>
      <c r="B26" t="s">
        <v>12</v>
      </c>
      <c r="C26" s="13" t="s">
        <v>161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6" x14ac:dyDescent="0.2">
      <c r="A27" s="7">
        <v>17</v>
      </c>
      <c r="B27" t="s">
        <v>13</v>
      </c>
      <c r="C27" s="18">
        <v>1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6" x14ac:dyDescent="0.2">
      <c r="A28" s="7">
        <v>18</v>
      </c>
      <c r="B28" t="s">
        <v>14</v>
      </c>
      <c r="C28" s="13">
        <v>90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6" x14ac:dyDescent="0.2">
      <c r="A29" s="7">
        <v>19</v>
      </c>
      <c r="B29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6" x14ac:dyDescent="0.2">
      <c r="A30" s="7">
        <v>20</v>
      </c>
      <c r="B30" t="s">
        <v>15</v>
      </c>
      <c r="C30" s="13">
        <v>10.6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6" x14ac:dyDescent="0.2">
      <c r="A31" s="7">
        <v>21</v>
      </c>
      <c r="B31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6" x14ac:dyDescent="0.2">
      <c r="A32" s="7">
        <v>22</v>
      </c>
      <c r="B32" t="s">
        <v>16</v>
      </c>
      <c r="C32" s="13"/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  <c r="N32" t="s">
        <v>111</v>
      </c>
      <c r="O32" t="s">
        <v>111</v>
      </c>
      <c r="P32" t="s">
        <v>111</v>
      </c>
    </row>
    <row r="33" spans="1:13" x14ac:dyDescent="0.2">
      <c r="A33" s="7">
        <v>23</v>
      </c>
      <c r="B33" t="s">
        <v>17</v>
      </c>
      <c r="C33" s="13" t="s">
        <v>146</v>
      </c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t="s">
        <v>28</v>
      </c>
      <c r="C34" s="19">
        <v>0.36458333333333331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t="s">
        <v>29</v>
      </c>
      <c r="C35" s="19">
        <v>0.41319444444444442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t="s">
        <v>20</v>
      </c>
      <c r="C40" s="13">
        <v>125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t="s">
        <v>21</v>
      </c>
      <c r="C42" s="13">
        <v>10.3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t="s">
        <v>23</v>
      </c>
      <c r="C45" s="13">
        <v>25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t="s">
        <v>52</v>
      </c>
      <c r="C47" s="13" t="s">
        <v>142</v>
      </c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A31" sqref="A31:XFD49"/>
    </sheetView>
  </sheetViews>
  <sheetFormatPr defaultRowHeight="12.75" x14ac:dyDescent="0.2"/>
  <cols>
    <col min="1" max="1" width="9.140625" customWidth="1"/>
    <col min="2" max="2" width="9.140625" style="28" customWidth="1"/>
    <col min="3" max="4" width="8.85546875" style="45"/>
    <col min="5" max="5" width="9.140625" style="46"/>
    <col min="14" max="14" width="11.7109375" customWidth="1"/>
    <col min="15" max="15" width="11.5703125" customWidth="1"/>
    <col min="16" max="16" width="12" customWidth="1"/>
  </cols>
  <sheetData>
    <row r="1" spans="1:17" x14ac:dyDescent="0.2">
      <c r="A1" s="1" t="s">
        <v>33</v>
      </c>
      <c r="B1" s="1"/>
      <c r="C1" s="41" t="s">
        <v>34</v>
      </c>
      <c r="D1" s="41" t="s">
        <v>35</v>
      </c>
      <c r="E1" s="42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s="29" t="s">
        <v>114</v>
      </c>
      <c r="B2" s="30" t="s">
        <v>115</v>
      </c>
      <c r="C2" s="43">
        <v>104</v>
      </c>
      <c r="D2" s="36">
        <v>35</v>
      </c>
      <c r="E2" s="43">
        <v>1</v>
      </c>
    </row>
    <row r="3" spans="1:17" x14ac:dyDescent="0.2">
      <c r="A3" s="29" t="s">
        <v>114</v>
      </c>
      <c r="B3" s="30" t="s">
        <v>115</v>
      </c>
      <c r="C3" s="43">
        <v>156</v>
      </c>
      <c r="D3" s="36">
        <v>55</v>
      </c>
      <c r="E3" s="43">
        <v>1</v>
      </c>
    </row>
    <row r="4" spans="1:17" x14ac:dyDescent="0.2">
      <c r="A4" s="29" t="s">
        <v>114</v>
      </c>
      <c r="B4" s="30" t="s">
        <v>115</v>
      </c>
      <c r="C4" s="43">
        <v>110</v>
      </c>
      <c r="D4" s="36">
        <v>29</v>
      </c>
      <c r="E4" s="43">
        <v>1</v>
      </c>
    </row>
    <row r="5" spans="1:17" x14ac:dyDescent="0.2">
      <c r="A5" s="29" t="s">
        <v>114</v>
      </c>
      <c r="B5" s="30" t="s">
        <v>115</v>
      </c>
      <c r="C5" s="43">
        <v>230</v>
      </c>
      <c r="D5" s="36">
        <v>168</v>
      </c>
      <c r="E5" s="43">
        <v>1</v>
      </c>
    </row>
    <row r="6" spans="1:17" x14ac:dyDescent="0.2">
      <c r="A6" s="29" t="s">
        <v>123</v>
      </c>
      <c r="B6" s="30" t="s">
        <v>167</v>
      </c>
      <c r="C6" s="43">
        <v>214</v>
      </c>
      <c r="D6" s="36">
        <v>128</v>
      </c>
      <c r="E6" s="43">
        <v>1</v>
      </c>
    </row>
    <row r="7" spans="1:17" ht="15" x14ac:dyDescent="0.25">
      <c r="A7" s="29" t="s">
        <v>106</v>
      </c>
      <c r="B7" s="30" t="s">
        <v>107</v>
      </c>
      <c r="C7" s="43">
        <v>78</v>
      </c>
      <c r="D7" s="36">
        <v>12</v>
      </c>
      <c r="E7" s="44">
        <v>1</v>
      </c>
    </row>
    <row r="8" spans="1:17" x14ac:dyDescent="0.2">
      <c r="A8" s="29" t="s">
        <v>106</v>
      </c>
      <c r="B8" s="30" t="s">
        <v>107</v>
      </c>
      <c r="C8" s="43" t="s">
        <v>116</v>
      </c>
      <c r="D8" s="37">
        <v>2</v>
      </c>
      <c r="E8" s="46">
        <v>2.6500000000000004</v>
      </c>
    </row>
    <row r="9" spans="1:17" x14ac:dyDescent="0.2">
      <c r="A9" s="29" t="s">
        <v>106</v>
      </c>
      <c r="B9" s="30" t="s">
        <v>107</v>
      </c>
      <c r="C9" s="43" t="s">
        <v>117</v>
      </c>
      <c r="D9" s="37">
        <v>3.2</v>
      </c>
      <c r="E9" s="46">
        <v>10.07</v>
      </c>
    </row>
    <row r="10" spans="1:17" x14ac:dyDescent="0.2">
      <c r="A10" s="29" t="s">
        <v>106</v>
      </c>
      <c r="B10" s="30" t="s">
        <v>107</v>
      </c>
      <c r="C10" s="43" t="s">
        <v>166</v>
      </c>
      <c r="D10" s="37">
        <v>5</v>
      </c>
      <c r="E10" s="46">
        <v>10.600000000000001</v>
      </c>
    </row>
    <row r="11" spans="1:17" x14ac:dyDescent="0.2">
      <c r="A11" s="29" t="s">
        <v>106</v>
      </c>
      <c r="B11" s="30" t="s">
        <v>107</v>
      </c>
      <c r="C11" s="43" t="s">
        <v>118</v>
      </c>
      <c r="D11" s="37">
        <v>7.4</v>
      </c>
      <c r="E11" s="46">
        <v>15.899999999999999</v>
      </c>
    </row>
    <row r="12" spans="1:17" x14ac:dyDescent="0.2">
      <c r="A12" s="29" t="s">
        <v>106</v>
      </c>
      <c r="B12" s="30" t="s">
        <v>107</v>
      </c>
      <c r="C12" s="43" t="s">
        <v>119</v>
      </c>
      <c r="D12" s="37">
        <v>11</v>
      </c>
      <c r="E12" s="46">
        <v>26.5</v>
      </c>
    </row>
    <row r="13" spans="1:17" x14ac:dyDescent="0.2">
      <c r="A13" s="29" t="s">
        <v>106</v>
      </c>
      <c r="B13" s="30" t="s">
        <v>107</v>
      </c>
      <c r="C13" s="43" t="s">
        <v>120</v>
      </c>
      <c r="D13" s="37">
        <v>17</v>
      </c>
      <c r="E13" s="46">
        <v>25.439999999999998</v>
      </c>
    </row>
    <row r="14" spans="1:17" x14ac:dyDescent="0.2">
      <c r="A14" s="29" t="s">
        <v>106</v>
      </c>
      <c r="B14" s="30" t="s">
        <v>107</v>
      </c>
      <c r="C14" s="43" t="s">
        <v>121</v>
      </c>
      <c r="D14" s="37">
        <v>26</v>
      </c>
      <c r="E14" s="46">
        <v>10.600000000000001</v>
      </c>
    </row>
    <row r="15" spans="1:17" s="28" customFormat="1" x14ac:dyDescent="0.2">
      <c r="A15" s="29" t="s">
        <v>106</v>
      </c>
      <c r="B15" s="30" t="s">
        <v>107</v>
      </c>
      <c r="C15" s="43" t="s">
        <v>122</v>
      </c>
      <c r="D15" s="37">
        <v>39</v>
      </c>
      <c r="E15" s="46">
        <v>5.3000000000000007</v>
      </c>
    </row>
    <row r="16" spans="1:17" s="28" customFormat="1" x14ac:dyDescent="0.2">
      <c r="A16" s="29" t="s">
        <v>106</v>
      </c>
      <c r="B16" s="30" t="s">
        <v>107</v>
      </c>
      <c r="C16" s="43"/>
      <c r="D16" s="37"/>
      <c r="E16" s="43">
        <v>107</v>
      </c>
      <c r="F16" s="28" t="s">
        <v>102</v>
      </c>
    </row>
    <row r="17" spans="1:14" s="28" customFormat="1" x14ac:dyDescent="0.2">
      <c r="A17" s="29"/>
      <c r="B17" s="30"/>
      <c r="C17" s="43"/>
      <c r="D17" s="37"/>
    </row>
    <row r="18" spans="1:14" s="102" customFormat="1" x14ac:dyDescent="0.2">
      <c r="A18" s="29" t="s">
        <v>130</v>
      </c>
      <c r="B18" s="30"/>
      <c r="C18" s="43"/>
      <c r="D18" s="37"/>
      <c r="E18" s="43"/>
    </row>
    <row r="19" spans="1:14" x14ac:dyDescent="0.2">
      <c r="A19" s="29" t="s">
        <v>114</v>
      </c>
      <c r="B19" s="30" t="s">
        <v>115</v>
      </c>
      <c r="C19" s="43">
        <v>142</v>
      </c>
      <c r="D19" s="37">
        <v>23</v>
      </c>
      <c r="E19" s="43">
        <v>1</v>
      </c>
    </row>
    <row r="20" spans="1:14" x14ac:dyDescent="0.2">
      <c r="A20" s="29" t="s">
        <v>114</v>
      </c>
      <c r="B20" s="30" t="s">
        <v>115</v>
      </c>
      <c r="C20" s="43">
        <v>128</v>
      </c>
      <c r="D20" s="37">
        <v>23</v>
      </c>
      <c r="E20" s="43">
        <v>1</v>
      </c>
    </row>
    <row r="21" spans="1:14" x14ac:dyDescent="0.2">
      <c r="A21" s="29" t="s">
        <v>114</v>
      </c>
      <c r="B21" s="30" t="s">
        <v>115</v>
      </c>
      <c r="C21" s="43">
        <v>164</v>
      </c>
      <c r="D21" s="37">
        <v>64</v>
      </c>
      <c r="E21" s="43">
        <v>1</v>
      </c>
    </row>
    <row r="22" spans="1:14" x14ac:dyDescent="0.2">
      <c r="A22" s="29" t="s">
        <v>114</v>
      </c>
      <c r="B22" s="30" t="s">
        <v>115</v>
      </c>
      <c r="C22" s="43">
        <v>116</v>
      </c>
      <c r="D22" s="37">
        <v>34</v>
      </c>
      <c r="E22" s="43">
        <v>1</v>
      </c>
    </row>
    <row r="23" spans="1:14" x14ac:dyDescent="0.2">
      <c r="A23" s="29" t="s">
        <v>114</v>
      </c>
      <c r="B23" s="30" t="s">
        <v>115</v>
      </c>
      <c r="C23" s="43">
        <v>264</v>
      </c>
      <c r="D23" s="37">
        <v>235</v>
      </c>
      <c r="E23" s="43">
        <v>1</v>
      </c>
    </row>
    <row r="24" spans="1:14" x14ac:dyDescent="0.2">
      <c r="A24" s="29" t="s">
        <v>114</v>
      </c>
      <c r="B24" s="30" t="s">
        <v>115</v>
      </c>
      <c r="C24" s="43">
        <v>230</v>
      </c>
      <c r="D24" s="37">
        <v>155</v>
      </c>
      <c r="E24" s="43">
        <v>1</v>
      </c>
    </row>
    <row r="25" spans="1:14" x14ac:dyDescent="0.2">
      <c r="A25" s="29" t="s">
        <v>114</v>
      </c>
      <c r="B25" s="30" t="s">
        <v>115</v>
      </c>
      <c r="C25" s="43">
        <v>272</v>
      </c>
      <c r="D25" s="37">
        <v>274</v>
      </c>
      <c r="E25" s="43">
        <v>1</v>
      </c>
    </row>
    <row r="26" spans="1:14" x14ac:dyDescent="0.2">
      <c r="A26" s="29" t="s">
        <v>105</v>
      </c>
      <c r="B26" s="30" t="s">
        <v>176</v>
      </c>
      <c r="C26" s="43">
        <v>137</v>
      </c>
      <c r="D26" s="37">
        <v>25</v>
      </c>
      <c r="E26" s="43">
        <v>1</v>
      </c>
      <c r="N26" s="10" t="s">
        <v>111</v>
      </c>
    </row>
    <row r="27" spans="1:14" x14ac:dyDescent="0.2">
      <c r="A27" s="29" t="s">
        <v>123</v>
      </c>
      <c r="B27" s="30" t="s">
        <v>167</v>
      </c>
      <c r="C27" s="43">
        <v>296</v>
      </c>
      <c r="D27" s="37">
        <v>364</v>
      </c>
      <c r="E27" s="43">
        <v>1</v>
      </c>
    </row>
    <row r="28" spans="1:14" s="102" customFormat="1" x14ac:dyDescent="0.2">
      <c r="A28" s="29"/>
      <c r="B28" s="30"/>
      <c r="C28" s="43"/>
      <c r="D28" s="37"/>
      <c r="E28" s="43"/>
    </row>
    <row r="29" spans="1:14" s="102" customFormat="1" x14ac:dyDescent="0.2">
      <c r="A29" s="29" t="s">
        <v>210</v>
      </c>
      <c r="B29" s="30"/>
      <c r="C29" s="43"/>
      <c r="D29" s="37"/>
      <c r="E29" s="43"/>
    </row>
    <row r="30" spans="1:14" x14ac:dyDescent="0.2">
      <c r="A30" s="29" t="s">
        <v>114</v>
      </c>
      <c r="B30" s="30" t="s">
        <v>115</v>
      </c>
      <c r="C30" s="43">
        <v>151</v>
      </c>
      <c r="D30" s="37">
        <v>35</v>
      </c>
      <c r="E30" s="43"/>
    </row>
    <row r="31" spans="1:14" x14ac:dyDescent="0.2">
      <c r="A31" s="29"/>
      <c r="B31" s="30"/>
      <c r="C31" s="43"/>
      <c r="D31" s="37"/>
      <c r="E31" s="43"/>
    </row>
    <row r="32" spans="1:14" x14ac:dyDescent="0.2">
      <c r="A32" s="29"/>
      <c r="B32" s="30"/>
      <c r="C32" s="43"/>
      <c r="D32" s="37"/>
      <c r="E32" s="43"/>
    </row>
    <row r="33" spans="1:5" x14ac:dyDescent="0.2">
      <c r="A33" s="29"/>
      <c r="B33" s="30"/>
      <c r="C33" s="43"/>
      <c r="D33" s="37"/>
      <c r="E33" s="43"/>
    </row>
    <row r="34" spans="1:5" x14ac:dyDescent="0.2">
      <c r="A34" s="29"/>
      <c r="B34" s="30"/>
      <c r="C34" s="43"/>
      <c r="D34" s="37"/>
      <c r="E34" s="43"/>
    </row>
    <row r="35" spans="1:5" x14ac:dyDescent="0.2">
      <c r="A35" s="29"/>
      <c r="B35" s="30"/>
      <c r="C35" s="43"/>
      <c r="D35" s="37"/>
      <c r="E35" s="43"/>
    </row>
    <row r="36" spans="1:5" x14ac:dyDescent="0.2">
      <c r="A36" s="29"/>
      <c r="B36" s="30"/>
      <c r="C36" s="43"/>
      <c r="D36" s="37"/>
      <c r="E36" s="43"/>
    </row>
    <row r="37" spans="1:5" x14ac:dyDescent="0.2">
      <c r="A37" s="29"/>
      <c r="B37" s="30"/>
      <c r="C37" s="43"/>
      <c r="D37" s="37"/>
      <c r="E37" s="43"/>
    </row>
    <row r="38" spans="1:5" x14ac:dyDescent="0.2">
      <c r="A38" s="29"/>
      <c r="B38" s="30"/>
      <c r="C38" s="43"/>
      <c r="D38" s="37"/>
      <c r="E38" s="43"/>
    </row>
    <row r="39" spans="1:5" x14ac:dyDescent="0.2">
      <c r="A39" s="29"/>
      <c r="B39" s="30"/>
      <c r="C39" s="43"/>
      <c r="D39" s="37"/>
      <c r="E39" s="43"/>
    </row>
    <row r="40" spans="1:5" ht="15" x14ac:dyDescent="0.25">
      <c r="A40" s="29"/>
      <c r="B40" s="30"/>
      <c r="C40" s="43"/>
      <c r="D40" s="37"/>
      <c r="E40" s="44"/>
    </row>
    <row r="41" spans="1:5" x14ac:dyDescent="0.2">
      <c r="A41" s="29"/>
      <c r="B41" s="30"/>
      <c r="C41" s="43"/>
      <c r="D41" s="36"/>
      <c r="E41" s="43"/>
    </row>
    <row r="42" spans="1:5" x14ac:dyDescent="0.2">
      <c r="A42" s="29"/>
      <c r="B42" s="30"/>
      <c r="C42" s="43"/>
      <c r="D42" s="36"/>
      <c r="E42" s="43"/>
    </row>
    <row r="43" spans="1:5" x14ac:dyDescent="0.2">
      <c r="A43" s="29"/>
      <c r="B43" s="30"/>
      <c r="C43" s="43"/>
      <c r="D43" s="36"/>
      <c r="E43" s="43"/>
    </row>
    <row r="44" spans="1:5" x14ac:dyDescent="0.2">
      <c r="A44" s="29"/>
      <c r="B44" s="30"/>
      <c r="C44" s="43"/>
      <c r="D44" s="36"/>
      <c r="E44" s="43"/>
    </row>
    <row r="45" spans="1:5" x14ac:dyDescent="0.2">
      <c r="A45" s="29"/>
      <c r="B45" s="30"/>
      <c r="C45" s="43"/>
      <c r="D45" s="36"/>
      <c r="E45" s="43"/>
    </row>
    <row r="46" spans="1:5" x14ac:dyDescent="0.2">
      <c r="A46" s="29"/>
      <c r="B46" s="30"/>
      <c r="C46" s="43"/>
      <c r="D46" s="36"/>
      <c r="E46" s="43"/>
    </row>
    <row r="47" spans="1:5" x14ac:dyDescent="0.2">
      <c r="A47" s="29"/>
      <c r="B47" s="30"/>
      <c r="C47" s="43"/>
      <c r="D47" s="36"/>
      <c r="E47" s="43"/>
    </row>
    <row r="48" spans="1:5" x14ac:dyDescent="0.2">
      <c r="A48" s="29"/>
      <c r="B48" s="30"/>
      <c r="C48" s="43"/>
      <c r="D48" s="36"/>
      <c r="E48" s="43"/>
    </row>
    <row r="50" spans="1:5" x14ac:dyDescent="0.2">
      <c r="A50" s="29" t="s">
        <v>130</v>
      </c>
    </row>
    <row r="51" spans="1:5" x14ac:dyDescent="0.2">
      <c r="A51" s="27" t="s">
        <v>114</v>
      </c>
      <c r="B51" s="28" t="s">
        <v>115</v>
      </c>
      <c r="C51" s="45">
        <v>94</v>
      </c>
      <c r="D51" s="45">
        <v>10</v>
      </c>
      <c r="E51" s="46"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34" workbookViewId="0">
      <selection activeCell="C35" sqref="C35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  <col min="14" max="15" width="9.140625" style="27"/>
  </cols>
  <sheetData>
    <row r="1" spans="1:15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5" ht="12.75" customHeight="1" thickBot="1" x14ac:dyDescent="0.25">
      <c r="A2" s="108"/>
      <c r="B2" s="108"/>
      <c r="C2" s="108"/>
      <c r="D2" s="2"/>
      <c r="E2" s="3"/>
      <c r="F2" s="3"/>
      <c r="G2" s="2"/>
      <c r="H2" s="109"/>
      <c r="I2" s="109"/>
      <c r="J2" s="110"/>
      <c r="K2" s="110"/>
      <c r="L2" s="110"/>
      <c r="M2" s="110"/>
    </row>
    <row r="3" spans="1:15" s="57" customFormat="1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  <c r="N3" s="27"/>
      <c r="O3" s="27"/>
    </row>
    <row r="4" spans="1:15" s="57" customFormat="1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  <c r="N4" s="27"/>
      <c r="O4" s="27"/>
    </row>
    <row r="5" spans="1:15" s="57" customFormat="1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  <c r="N5" s="27"/>
      <c r="O5" s="27"/>
    </row>
    <row r="6" spans="1:15" s="57" customFormat="1" x14ac:dyDescent="0.2">
      <c r="A6" s="8" t="s">
        <v>88</v>
      </c>
      <c r="B6" s="115" t="s">
        <v>182</v>
      </c>
      <c r="C6" s="114"/>
      <c r="N6" s="27"/>
      <c r="O6" s="27"/>
    </row>
    <row r="7" spans="1:15" x14ac:dyDescent="0.2">
      <c r="A7" s="8"/>
      <c r="B7" s="9"/>
      <c r="C7" s="11"/>
    </row>
    <row r="8" spans="1:15" x14ac:dyDescent="0.2">
      <c r="A8" s="1" t="s">
        <v>92</v>
      </c>
      <c r="B8" s="1"/>
      <c r="C8" s="12"/>
      <c r="D8" s="1"/>
      <c r="E8" s="1"/>
      <c r="F8" s="1"/>
      <c r="G8" s="1"/>
    </row>
    <row r="9" spans="1:15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5" ht="12" customHeight="1" x14ac:dyDescent="0.2">
      <c r="A10" s="1"/>
      <c r="B10" s="1"/>
      <c r="C10" s="12"/>
      <c r="D10" s="1"/>
      <c r="E10" s="1"/>
      <c r="F10" s="1"/>
      <c r="G10" s="1"/>
    </row>
    <row r="11" spans="1:15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  <c r="N11" s="27"/>
      <c r="O11" s="27"/>
    </row>
    <row r="12" spans="1:15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  <c r="N12" s="27"/>
      <c r="O12" s="27"/>
    </row>
    <row r="13" spans="1:15" x14ac:dyDescent="0.2">
      <c r="A13" s="7">
        <v>3</v>
      </c>
      <c r="B13" t="s">
        <v>0</v>
      </c>
      <c r="C13" s="13" t="s">
        <v>113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5" x14ac:dyDescent="0.2">
      <c r="A14" s="7">
        <v>4</v>
      </c>
      <c r="B14" t="s">
        <v>1</v>
      </c>
      <c r="C14" s="13" t="s">
        <v>147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5" x14ac:dyDescent="0.2">
      <c r="A15" s="7">
        <v>5</v>
      </c>
      <c r="B15" t="s">
        <v>2</v>
      </c>
      <c r="C15" s="14">
        <v>42563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5" x14ac:dyDescent="0.2">
      <c r="A16" s="7">
        <v>6</v>
      </c>
      <c r="B16" t="s">
        <v>3</v>
      </c>
      <c r="C16" s="13" t="s">
        <v>238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5" x14ac:dyDescent="0.2">
      <c r="A17" s="7">
        <v>7</v>
      </c>
      <c r="B1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5" x14ac:dyDescent="0.2">
      <c r="A18" s="7">
        <v>8</v>
      </c>
      <c r="B18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5" x14ac:dyDescent="0.2">
      <c r="A19" s="7">
        <v>9</v>
      </c>
      <c r="B19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5" x14ac:dyDescent="0.2">
      <c r="A20" s="7">
        <v>10</v>
      </c>
      <c r="B20" t="s">
        <v>6</v>
      </c>
      <c r="C20" s="13" t="s">
        <v>108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5" x14ac:dyDescent="0.2">
      <c r="A21" s="7">
        <v>11</v>
      </c>
      <c r="B21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5" x14ac:dyDescent="0.2">
      <c r="A22" s="7">
        <v>12</v>
      </c>
      <c r="B22" t="s">
        <v>8</v>
      </c>
      <c r="C22" s="13" t="s">
        <v>152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5" x14ac:dyDescent="0.2">
      <c r="A23" s="7">
        <v>13</v>
      </c>
      <c r="B23" t="s">
        <v>9</v>
      </c>
      <c r="C23" s="13">
        <v>225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5" x14ac:dyDescent="0.2">
      <c r="A24" s="7">
        <v>14</v>
      </c>
      <c r="B24" t="s">
        <v>10</v>
      </c>
      <c r="C24" s="13" t="s">
        <v>151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  <c r="N24" s="27" t="s">
        <v>242</v>
      </c>
      <c r="O24" s="27" t="s">
        <v>236</v>
      </c>
    </row>
    <row r="25" spans="1:15" x14ac:dyDescent="0.2">
      <c r="A25" s="7">
        <v>15</v>
      </c>
      <c r="B25" t="s">
        <v>11</v>
      </c>
      <c r="C25" s="13" t="s">
        <v>241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  <c r="N25" s="27">
        <f>1608+1111+690</f>
        <v>3409</v>
      </c>
      <c r="O25" s="27">
        <f>N25/60</f>
        <v>56.81666666666667</v>
      </c>
    </row>
    <row r="26" spans="1:15" x14ac:dyDescent="0.2">
      <c r="A26" s="7">
        <v>16</v>
      </c>
      <c r="B26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5" x14ac:dyDescent="0.2">
      <c r="A27" s="7">
        <v>17</v>
      </c>
      <c r="B27" t="s">
        <v>13</v>
      </c>
      <c r="C27" s="18">
        <v>1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5" x14ac:dyDescent="0.2">
      <c r="A28" s="7">
        <v>18</v>
      </c>
      <c r="B28" t="s">
        <v>14</v>
      </c>
      <c r="C28" s="13">
        <v>90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5" x14ac:dyDescent="0.2">
      <c r="A29" s="7">
        <v>19</v>
      </c>
      <c r="B29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5" x14ac:dyDescent="0.2">
      <c r="A30" s="7">
        <v>20</v>
      </c>
      <c r="B30" t="s">
        <v>15</v>
      </c>
      <c r="C30" s="13">
        <v>10.6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5" x14ac:dyDescent="0.2">
      <c r="A31" s="7">
        <v>21</v>
      </c>
      <c r="B31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5" x14ac:dyDescent="0.2">
      <c r="A32" s="7">
        <v>22</v>
      </c>
      <c r="B32" t="s">
        <v>16</v>
      </c>
      <c r="C32" s="13" t="s">
        <v>148</v>
      </c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  <c r="N32" s="27">
        <v>46.950769999999999</v>
      </c>
      <c r="O32" s="27">
        <v>-111.144479</v>
      </c>
    </row>
    <row r="33" spans="1:13" x14ac:dyDescent="0.2">
      <c r="A33" s="7">
        <v>23</v>
      </c>
      <c r="B33" t="s">
        <v>17</v>
      </c>
      <c r="C33" s="13"/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t="s">
        <v>28</v>
      </c>
      <c r="C34" s="19">
        <v>0.42083333333333334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t="s">
        <v>29</v>
      </c>
      <c r="C35" s="19">
        <v>0.46597222222222223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t="s">
        <v>18</v>
      </c>
      <c r="C36" s="13">
        <v>1.5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t="s">
        <v>20</v>
      </c>
      <c r="C40" s="13">
        <v>125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t="s">
        <v>21</v>
      </c>
      <c r="C42" s="13">
        <v>10.3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t="s">
        <v>23</v>
      </c>
      <c r="C45" s="13">
        <v>25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t="s">
        <v>52</v>
      </c>
      <c r="C47" s="13" t="s">
        <v>142</v>
      </c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N2" sqref="N2"/>
    </sheetView>
  </sheetViews>
  <sheetFormatPr defaultRowHeight="12.75" x14ac:dyDescent="0.2"/>
  <cols>
    <col min="1" max="1" width="9.140625" customWidth="1"/>
    <col min="2" max="2" width="9.140625" style="22" customWidth="1"/>
    <col min="3" max="3" width="8.85546875" style="45"/>
    <col min="13" max="13" width="15.28515625" style="27" customWidth="1"/>
    <col min="14" max="14" width="11.5703125" customWidth="1"/>
    <col min="15" max="15" width="12" customWidth="1"/>
  </cols>
  <sheetData>
    <row r="1" spans="1:17" x14ac:dyDescent="0.2">
      <c r="A1" s="1" t="s">
        <v>33</v>
      </c>
      <c r="B1" s="1"/>
      <c r="C1" s="4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26" t="s">
        <v>204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124</v>
      </c>
      <c r="B2" s="22" t="s">
        <v>125</v>
      </c>
      <c r="C2" s="45">
        <v>270</v>
      </c>
      <c r="D2">
        <v>208</v>
      </c>
      <c r="E2">
        <v>1</v>
      </c>
      <c r="F2" t="s">
        <v>111</v>
      </c>
      <c r="M2" s="61" t="s">
        <v>198</v>
      </c>
      <c r="N2" s="59" t="s">
        <v>201</v>
      </c>
    </row>
    <row r="3" spans="1:17" x14ac:dyDescent="0.2">
      <c r="A3" t="s">
        <v>114</v>
      </c>
      <c r="B3" s="22" t="s">
        <v>115</v>
      </c>
      <c r="C3" s="45">
        <v>265</v>
      </c>
      <c r="D3">
        <v>218</v>
      </c>
      <c r="E3">
        <v>1</v>
      </c>
      <c r="M3" s="62" t="s">
        <v>199</v>
      </c>
      <c r="N3" s="59" t="s">
        <v>201</v>
      </c>
    </row>
    <row r="4" spans="1:17" x14ac:dyDescent="0.2">
      <c r="A4" t="s">
        <v>114</v>
      </c>
      <c r="B4" s="22" t="s">
        <v>115</v>
      </c>
      <c r="C4" s="45">
        <v>190</v>
      </c>
      <c r="D4">
        <v>76</v>
      </c>
      <c r="E4">
        <v>1</v>
      </c>
    </row>
    <row r="5" spans="1:17" x14ac:dyDescent="0.2">
      <c r="A5" t="s">
        <v>114</v>
      </c>
      <c r="B5" s="22" t="s">
        <v>115</v>
      </c>
      <c r="C5" s="45">
        <v>193</v>
      </c>
      <c r="D5">
        <v>78</v>
      </c>
      <c r="E5">
        <v>1</v>
      </c>
    </row>
    <row r="6" spans="1:17" x14ac:dyDescent="0.2">
      <c r="A6" t="s">
        <v>114</v>
      </c>
      <c r="B6" s="22" t="s">
        <v>115</v>
      </c>
      <c r="C6" s="45">
        <v>202</v>
      </c>
      <c r="D6">
        <v>92</v>
      </c>
      <c r="E6">
        <v>1</v>
      </c>
    </row>
    <row r="7" spans="1:17" x14ac:dyDescent="0.2">
      <c r="A7" t="s">
        <v>114</v>
      </c>
      <c r="B7" s="22" t="s">
        <v>115</v>
      </c>
      <c r="C7" s="45">
        <v>180</v>
      </c>
      <c r="D7">
        <v>64</v>
      </c>
      <c r="E7">
        <v>1</v>
      </c>
    </row>
    <row r="8" spans="1:17" x14ac:dyDescent="0.2">
      <c r="A8" t="s">
        <v>114</v>
      </c>
      <c r="B8" s="22" t="s">
        <v>115</v>
      </c>
      <c r="C8" s="45">
        <v>260</v>
      </c>
      <c r="D8">
        <v>185</v>
      </c>
      <c r="E8">
        <v>1</v>
      </c>
    </row>
    <row r="9" spans="1:17" x14ac:dyDescent="0.2">
      <c r="A9" t="s">
        <v>106</v>
      </c>
      <c r="B9" s="22" t="s">
        <v>107</v>
      </c>
      <c r="C9" s="45">
        <v>65</v>
      </c>
      <c r="D9">
        <v>4</v>
      </c>
      <c r="E9">
        <v>1</v>
      </c>
    </row>
    <row r="10" spans="1:17" x14ac:dyDescent="0.2">
      <c r="A10" t="s">
        <v>106</v>
      </c>
      <c r="B10" s="22" t="s">
        <v>107</v>
      </c>
      <c r="C10" s="45" t="s">
        <v>116</v>
      </c>
      <c r="D10" s="25">
        <v>2</v>
      </c>
      <c r="E10">
        <v>2</v>
      </c>
      <c r="F10" t="s">
        <v>111</v>
      </c>
    </row>
    <row r="11" spans="1:17" x14ac:dyDescent="0.2">
      <c r="A11" t="s">
        <v>106</v>
      </c>
      <c r="B11" s="22" t="s">
        <v>107</v>
      </c>
      <c r="C11" s="45" t="s">
        <v>117</v>
      </c>
      <c r="D11" s="25">
        <v>3.5</v>
      </c>
      <c r="E11">
        <v>5</v>
      </c>
    </row>
    <row r="12" spans="1:17" x14ac:dyDescent="0.2">
      <c r="A12" t="s">
        <v>106</v>
      </c>
      <c r="B12" s="22" t="s">
        <v>107</v>
      </c>
      <c r="C12" s="45" t="s">
        <v>166</v>
      </c>
      <c r="D12" s="25">
        <v>5</v>
      </c>
      <c r="E12">
        <v>5</v>
      </c>
    </row>
    <row r="13" spans="1:17" x14ac:dyDescent="0.2">
      <c r="A13" t="s">
        <v>106</v>
      </c>
      <c r="B13" s="22" t="s">
        <v>107</v>
      </c>
      <c r="C13" s="45" t="s">
        <v>118</v>
      </c>
      <c r="D13" s="25">
        <v>7.4</v>
      </c>
      <c r="E13">
        <v>10</v>
      </c>
    </row>
    <row r="14" spans="1:17" x14ac:dyDescent="0.2">
      <c r="A14" t="s">
        <v>106</v>
      </c>
      <c r="B14" s="22" t="s">
        <v>107</v>
      </c>
      <c r="C14" s="45" t="s">
        <v>119</v>
      </c>
      <c r="D14" s="25">
        <v>11</v>
      </c>
      <c r="E14" s="59">
        <v>10</v>
      </c>
    </row>
    <row r="15" spans="1:17" x14ac:dyDescent="0.2">
      <c r="A15" t="s">
        <v>106</v>
      </c>
      <c r="B15" s="22" t="s">
        <v>107</v>
      </c>
      <c r="C15" s="45" t="s">
        <v>120</v>
      </c>
      <c r="D15" s="25">
        <v>17</v>
      </c>
      <c r="E15">
        <v>5</v>
      </c>
    </row>
    <row r="16" spans="1:17" x14ac:dyDescent="0.2">
      <c r="A16" t="s">
        <v>106</v>
      </c>
      <c r="B16" s="22" t="s">
        <v>107</v>
      </c>
      <c r="C16" s="45" t="s">
        <v>121</v>
      </c>
      <c r="D16" s="25">
        <v>26</v>
      </c>
      <c r="E16">
        <v>10</v>
      </c>
    </row>
    <row r="17" spans="1:13" x14ac:dyDescent="0.2">
      <c r="A17" t="s">
        <v>106</v>
      </c>
      <c r="B17" s="22" t="s">
        <v>107</v>
      </c>
      <c r="C17" s="45" t="s">
        <v>122</v>
      </c>
      <c r="D17" s="25">
        <v>39</v>
      </c>
      <c r="E17">
        <v>3</v>
      </c>
    </row>
    <row r="18" spans="1:13" x14ac:dyDescent="0.2">
      <c r="A18" s="105" t="s">
        <v>106</v>
      </c>
      <c r="B18" s="105" t="s">
        <v>107</v>
      </c>
      <c r="E18">
        <v>51</v>
      </c>
      <c r="F18" t="s">
        <v>102</v>
      </c>
    </row>
    <row r="19" spans="1:13" s="105" customFormat="1" x14ac:dyDescent="0.2">
      <c r="C19" s="45"/>
      <c r="M19" s="27"/>
    </row>
    <row r="20" spans="1:13" x14ac:dyDescent="0.2">
      <c r="A20" t="s">
        <v>109</v>
      </c>
    </row>
    <row r="21" spans="1:13" x14ac:dyDescent="0.2">
      <c r="A21" t="s">
        <v>114</v>
      </c>
      <c r="B21" s="22" t="s">
        <v>115</v>
      </c>
      <c r="C21" s="45">
        <v>180</v>
      </c>
      <c r="D21">
        <v>71</v>
      </c>
      <c r="E21">
        <v>1</v>
      </c>
    </row>
    <row r="22" spans="1:13" x14ac:dyDescent="0.2">
      <c r="A22" t="s">
        <v>114</v>
      </c>
      <c r="B22" s="22" t="s">
        <v>115</v>
      </c>
      <c r="C22" s="45">
        <v>195</v>
      </c>
      <c r="D22">
        <v>98</v>
      </c>
      <c r="E22">
        <v>1</v>
      </c>
    </row>
    <row r="23" spans="1:13" x14ac:dyDescent="0.2">
      <c r="A23" t="s">
        <v>114</v>
      </c>
      <c r="B23" s="22" t="s">
        <v>115</v>
      </c>
      <c r="C23" s="45">
        <v>148</v>
      </c>
      <c r="D23">
        <v>50</v>
      </c>
      <c r="E23">
        <v>1</v>
      </c>
    </row>
    <row r="24" spans="1:13" x14ac:dyDescent="0.2">
      <c r="A24" t="s">
        <v>124</v>
      </c>
      <c r="B24" s="22" t="s">
        <v>125</v>
      </c>
      <c r="C24" s="45">
        <v>137</v>
      </c>
      <c r="D24">
        <v>40</v>
      </c>
      <c r="E24">
        <v>1</v>
      </c>
    </row>
    <row r="25" spans="1:13" s="59" customFormat="1" x14ac:dyDescent="0.2">
      <c r="C25" s="45"/>
      <c r="M25" s="27"/>
    </row>
    <row r="26" spans="1:13" s="59" customFormat="1" x14ac:dyDescent="0.2">
      <c r="A26" s="59" t="s">
        <v>197</v>
      </c>
      <c r="C26" s="45"/>
      <c r="M26" s="27"/>
    </row>
    <row r="27" spans="1:13" x14ac:dyDescent="0.2">
      <c r="A27" t="s">
        <v>110</v>
      </c>
      <c r="B27" s="22" t="s">
        <v>196</v>
      </c>
      <c r="C27" s="45">
        <v>0</v>
      </c>
      <c r="D27">
        <v>0</v>
      </c>
      <c r="E27"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N4" sqref="N4"/>
    </sheetView>
  </sheetViews>
  <sheetFormatPr defaultRowHeight="12.75" x14ac:dyDescent="0.2"/>
  <cols>
    <col min="1" max="1" width="9.140625" customWidth="1"/>
    <col min="2" max="2" width="14.28515625" style="28" customWidth="1"/>
    <col min="3" max="3" width="8.85546875" style="45"/>
    <col min="4" max="4" width="8.85546875" style="40"/>
    <col min="5" max="5" width="9.140625" style="17"/>
    <col min="14" max="14" width="11.7109375" customWidth="1"/>
    <col min="15" max="15" width="11.5703125" customWidth="1"/>
    <col min="16" max="16" width="12" customWidth="1"/>
  </cols>
  <sheetData>
    <row r="1" spans="1:17" x14ac:dyDescent="0.2">
      <c r="A1" s="1" t="s">
        <v>33</v>
      </c>
      <c r="B1" s="1"/>
      <c r="C1" s="41" t="s">
        <v>34</v>
      </c>
      <c r="D1" s="47" t="s">
        <v>35</v>
      </c>
      <c r="E1" s="16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114</v>
      </c>
      <c r="B2" s="28" t="s">
        <v>115</v>
      </c>
      <c r="C2" s="45">
        <v>232</v>
      </c>
      <c r="D2" s="40">
        <v>82</v>
      </c>
      <c r="E2" s="17">
        <v>1</v>
      </c>
      <c r="I2" t="s">
        <v>111</v>
      </c>
    </row>
    <row r="3" spans="1:17" x14ac:dyDescent="0.2">
      <c r="A3" t="s">
        <v>114</v>
      </c>
      <c r="B3" s="28" t="s">
        <v>115</v>
      </c>
      <c r="C3" s="45">
        <v>115</v>
      </c>
      <c r="D3" s="40">
        <v>24</v>
      </c>
      <c r="E3" s="17">
        <v>1</v>
      </c>
      <c r="I3" t="s">
        <v>163</v>
      </c>
      <c r="N3" t="s">
        <v>111</v>
      </c>
    </row>
    <row r="4" spans="1:17" x14ac:dyDescent="0.2">
      <c r="A4" t="s">
        <v>114</v>
      </c>
      <c r="B4" s="28" t="s">
        <v>115</v>
      </c>
      <c r="C4" s="45">
        <v>215</v>
      </c>
      <c r="D4" s="40">
        <v>106</v>
      </c>
      <c r="E4" s="17">
        <v>1</v>
      </c>
      <c r="I4" t="s">
        <v>162</v>
      </c>
    </row>
    <row r="5" spans="1:17" x14ac:dyDescent="0.2">
      <c r="A5" t="s">
        <v>114</v>
      </c>
      <c r="B5" s="28" t="s">
        <v>115</v>
      </c>
      <c r="C5" s="45">
        <v>380</v>
      </c>
      <c r="D5" s="40">
        <v>583</v>
      </c>
      <c r="E5" s="17">
        <v>1</v>
      </c>
      <c r="I5" t="s">
        <v>162</v>
      </c>
    </row>
    <row r="6" spans="1:17" x14ac:dyDescent="0.2">
      <c r="A6" t="s">
        <v>123</v>
      </c>
      <c r="B6" s="28" t="s">
        <v>167</v>
      </c>
      <c r="C6" s="45">
        <v>190</v>
      </c>
      <c r="D6" s="40">
        <v>42</v>
      </c>
      <c r="E6" s="17">
        <v>1</v>
      </c>
      <c r="I6" t="s">
        <v>162</v>
      </c>
      <c r="N6" s="105" t="s">
        <v>164</v>
      </c>
    </row>
    <row r="7" spans="1:17" x14ac:dyDescent="0.2">
      <c r="A7" t="s">
        <v>123</v>
      </c>
      <c r="B7" s="28" t="s">
        <v>167</v>
      </c>
      <c r="C7" s="45">
        <v>113</v>
      </c>
      <c r="D7" s="40">
        <v>20</v>
      </c>
      <c r="E7" s="17">
        <v>1</v>
      </c>
      <c r="I7" t="s">
        <v>162</v>
      </c>
    </row>
    <row r="8" spans="1:17" x14ac:dyDescent="0.2">
      <c r="A8" t="s">
        <v>105</v>
      </c>
      <c r="B8" s="28" t="s">
        <v>176</v>
      </c>
      <c r="C8" s="45">
        <v>137</v>
      </c>
      <c r="D8" s="40">
        <v>25</v>
      </c>
      <c r="E8" s="17">
        <v>1</v>
      </c>
      <c r="I8" t="s">
        <v>162</v>
      </c>
    </row>
    <row r="9" spans="1:17" x14ac:dyDescent="0.2">
      <c r="A9" t="s">
        <v>106</v>
      </c>
      <c r="B9" s="28" t="s">
        <v>107</v>
      </c>
      <c r="C9" s="45" t="s">
        <v>116</v>
      </c>
      <c r="D9" s="40">
        <v>2.1</v>
      </c>
      <c r="E9" s="17">
        <v>2.1</v>
      </c>
      <c r="I9" t="s">
        <v>162</v>
      </c>
    </row>
    <row r="10" spans="1:17" s="28" customFormat="1" x14ac:dyDescent="0.2">
      <c r="A10" s="28" t="s">
        <v>106</v>
      </c>
      <c r="B10" s="28" t="s">
        <v>107</v>
      </c>
      <c r="C10" s="45" t="s">
        <v>117</v>
      </c>
      <c r="D10" s="40">
        <v>8.4</v>
      </c>
      <c r="E10" s="17">
        <v>8.4</v>
      </c>
    </row>
    <row r="11" spans="1:17" s="28" customFormat="1" x14ac:dyDescent="0.2">
      <c r="A11" s="28" t="s">
        <v>106</v>
      </c>
      <c r="B11" s="28" t="s">
        <v>107</v>
      </c>
      <c r="C11" s="45" t="s">
        <v>166</v>
      </c>
      <c r="D11" s="40">
        <v>8.4</v>
      </c>
      <c r="E11" s="17">
        <v>8.4</v>
      </c>
    </row>
    <row r="12" spans="1:17" s="28" customFormat="1" x14ac:dyDescent="0.2">
      <c r="A12" s="28" t="s">
        <v>106</v>
      </c>
      <c r="B12" s="28" t="s">
        <v>107</v>
      </c>
      <c r="C12" s="45" t="s">
        <v>118</v>
      </c>
      <c r="D12" s="40">
        <v>15.96</v>
      </c>
      <c r="E12" s="17">
        <v>15.96</v>
      </c>
    </row>
    <row r="13" spans="1:17" s="28" customFormat="1" x14ac:dyDescent="0.2">
      <c r="A13" s="28" t="s">
        <v>106</v>
      </c>
      <c r="B13" s="28" t="s">
        <v>107</v>
      </c>
      <c r="C13" s="45" t="s">
        <v>119</v>
      </c>
      <c r="D13" s="40">
        <v>16.8</v>
      </c>
      <c r="E13" s="17">
        <v>16.8</v>
      </c>
    </row>
    <row r="14" spans="1:17" s="28" customFormat="1" x14ac:dyDescent="0.2">
      <c r="A14" s="28" t="s">
        <v>106</v>
      </c>
      <c r="B14" s="28" t="s">
        <v>107</v>
      </c>
      <c r="C14" s="45" t="s">
        <v>120</v>
      </c>
      <c r="D14" s="40">
        <v>20.16</v>
      </c>
      <c r="E14" s="17">
        <v>20.16</v>
      </c>
    </row>
    <row r="15" spans="1:17" s="28" customFormat="1" x14ac:dyDescent="0.2">
      <c r="A15" s="28" t="s">
        <v>106</v>
      </c>
      <c r="B15" s="28" t="s">
        <v>107</v>
      </c>
      <c r="C15" s="45" t="s">
        <v>121</v>
      </c>
      <c r="D15" s="40">
        <v>8.4</v>
      </c>
      <c r="E15" s="17">
        <v>8.4</v>
      </c>
    </row>
    <row r="16" spans="1:17" s="28" customFormat="1" x14ac:dyDescent="0.2">
      <c r="A16" s="28" t="s">
        <v>106</v>
      </c>
      <c r="B16" s="28" t="s">
        <v>107</v>
      </c>
      <c r="C16" s="45" t="s">
        <v>122</v>
      </c>
      <c r="D16" s="40">
        <v>4.2</v>
      </c>
      <c r="E16" s="17">
        <v>4.2</v>
      </c>
    </row>
    <row r="17" spans="1:9" s="28" customFormat="1" x14ac:dyDescent="0.2">
      <c r="A17" s="28" t="s">
        <v>106</v>
      </c>
      <c r="B17" s="28" t="s">
        <v>107</v>
      </c>
      <c r="C17" s="45"/>
      <c r="D17" s="40"/>
      <c r="E17" s="17">
        <v>84</v>
      </c>
    </row>
    <row r="18" spans="1:9" s="102" customFormat="1" x14ac:dyDescent="0.2">
      <c r="C18" s="45"/>
      <c r="D18" s="40"/>
      <c r="E18" s="17"/>
    </row>
    <row r="19" spans="1:9" s="102" customFormat="1" x14ac:dyDescent="0.2">
      <c r="C19" s="45"/>
      <c r="D19" s="40"/>
      <c r="E19" s="17"/>
    </row>
    <row r="20" spans="1:9" s="28" customFormat="1" ht="12" customHeight="1" x14ac:dyDescent="0.2">
      <c r="A20" s="28" t="s">
        <v>130</v>
      </c>
      <c r="C20" s="45"/>
      <c r="D20" s="40"/>
      <c r="E20" s="17" t="s">
        <v>111</v>
      </c>
    </row>
    <row r="21" spans="1:9" s="28" customFormat="1" x14ac:dyDescent="0.2">
      <c r="A21" s="28" t="s">
        <v>114</v>
      </c>
      <c r="B21" s="28" t="s">
        <v>115</v>
      </c>
      <c r="C21" s="45">
        <v>167</v>
      </c>
      <c r="D21" s="40">
        <v>61</v>
      </c>
      <c r="E21" s="17" t="s">
        <v>111</v>
      </c>
    </row>
    <row r="22" spans="1:9" s="28" customFormat="1" x14ac:dyDescent="0.2">
      <c r="A22" s="28" t="s">
        <v>114</v>
      </c>
      <c r="B22" s="28" t="s">
        <v>115</v>
      </c>
      <c r="C22" s="45">
        <v>162</v>
      </c>
      <c r="D22" s="40">
        <v>58</v>
      </c>
      <c r="E22" s="17">
        <v>2</v>
      </c>
    </row>
    <row r="23" spans="1:9" s="102" customFormat="1" x14ac:dyDescent="0.2">
      <c r="C23" s="45"/>
      <c r="D23" s="40"/>
      <c r="E23" s="17"/>
    </row>
    <row r="24" spans="1:9" s="102" customFormat="1" x14ac:dyDescent="0.2">
      <c r="A24" s="102" t="s">
        <v>210</v>
      </c>
      <c r="C24" s="45"/>
      <c r="D24" s="40"/>
      <c r="E24" s="17"/>
    </row>
    <row r="25" spans="1:9" s="28" customFormat="1" x14ac:dyDescent="0.2">
      <c r="A25" s="28" t="s">
        <v>110</v>
      </c>
      <c r="B25" s="28" t="s">
        <v>196</v>
      </c>
      <c r="C25" s="45">
        <v>0</v>
      </c>
      <c r="D25" s="40">
        <v>0</v>
      </c>
      <c r="E25" s="17">
        <v>0</v>
      </c>
    </row>
    <row r="27" spans="1:9" x14ac:dyDescent="0.2">
      <c r="I27" t="s">
        <v>162</v>
      </c>
    </row>
    <row r="28" spans="1:9" x14ac:dyDescent="0.2">
      <c r="I28" t="s">
        <v>162</v>
      </c>
    </row>
    <row r="29" spans="1:9" x14ac:dyDescent="0.2">
      <c r="I29" t="s">
        <v>162</v>
      </c>
    </row>
    <row r="30" spans="1:9" x14ac:dyDescent="0.2">
      <c r="I30" t="s">
        <v>162</v>
      </c>
    </row>
    <row r="31" spans="1:9" x14ac:dyDescent="0.2">
      <c r="I31" t="s">
        <v>162</v>
      </c>
    </row>
    <row r="32" spans="1:9" x14ac:dyDescent="0.2">
      <c r="I32" t="s">
        <v>162</v>
      </c>
    </row>
    <row r="33" spans="9:9" x14ac:dyDescent="0.2">
      <c r="I33" t="s">
        <v>162</v>
      </c>
    </row>
    <row r="34" spans="9:9" x14ac:dyDescent="0.2">
      <c r="I34" t="s">
        <v>162</v>
      </c>
    </row>
    <row r="35" spans="9:9" x14ac:dyDescent="0.2">
      <c r="I35" t="s">
        <v>162</v>
      </c>
    </row>
    <row r="36" spans="9:9" x14ac:dyDescent="0.2">
      <c r="I36" t="s">
        <v>162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21" sqref="C21"/>
    </sheetView>
  </sheetViews>
  <sheetFormatPr defaultRowHeight="12.75" x14ac:dyDescent="0.2"/>
  <cols>
    <col min="1" max="1" width="8.140625" style="57" customWidth="1"/>
    <col min="2" max="2" width="26.5703125" style="57" customWidth="1"/>
    <col min="3" max="3" width="22.7109375" style="15" customWidth="1"/>
    <col min="4" max="16384" width="9.140625" style="57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56"/>
      <c r="F2" s="56"/>
      <c r="G2" s="2"/>
      <c r="H2" s="109"/>
      <c r="I2" s="109"/>
      <c r="J2" s="110"/>
      <c r="K2" s="110"/>
      <c r="L2" s="110"/>
      <c r="M2" s="110"/>
    </row>
    <row r="3" spans="1:13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s="57" t="s">
        <v>0</v>
      </c>
      <c r="C13" s="13" t="s">
        <v>113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s="57" t="s">
        <v>1</v>
      </c>
      <c r="C14" s="13" t="s">
        <v>184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s="57" t="s">
        <v>2</v>
      </c>
      <c r="C15" s="14">
        <v>42563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s="57" t="s">
        <v>3</v>
      </c>
      <c r="C16" s="13" t="s">
        <v>222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5" x14ac:dyDescent="0.2">
      <c r="A17" s="7">
        <v>7</v>
      </c>
      <c r="B17" s="5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5" x14ac:dyDescent="0.2">
      <c r="A18" s="7">
        <v>8</v>
      </c>
      <c r="B18" s="57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5" x14ac:dyDescent="0.2">
      <c r="A19" s="7">
        <v>9</v>
      </c>
      <c r="B19" s="57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5" x14ac:dyDescent="0.2">
      <c r="A20" s="7">
        <v>10</v>
      </c>
      <c r="B20" s="57" t="s">
        <v>6</v>
      </c>
      <c r="C20" s="13" t="s">
        <v>108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5" x14ac:dyDescent="0.2">
      <c r="A21" s="7">
        <v>11</v>
      </c>
      <c r="B21" s="57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5" x14ac:dyDescent="0.2">
      <c r="A22" s="7">
        <v>12</v>
      </c>
      <c r="B22" s="57" t="s">
        <v>8</v>
      </c>
      <c r="C22" s="13" t="s">
        <v>152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5" x14ac:dyDescent="0.2">
      <c r="A23" s="7">
        <v>13</v>
      </c>
      <c r="B23" s="57" t="s">
        <v>9</v>
      </c>
      <c r="C23" s="13">
        <v>225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5" x14ac:dyDescent="0.2">
      <c r="A24" s="7">
        <v>14</v>
      </c>
      <c r="B24" s="57" t="s">
        <v>10</v>
      </c>
      <c r="C24" s="13" t="s">
        <v>151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</row>
    <row r="25" spans="1:15" x14ac:dyDescent="0.2">
      <c r="A25" s="7">
        <v>15</v>
      </c>
      <c r="B25" s="57" t="s">
        <v>11</v>
      </c>
      <c r="C25" s="13">
        <v>1396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  <c r="N25" s="57">
        <f>23732-22461</f>
        <v>1271</v>
      </c>
    </row>
    <row r="26" spans="1:15" x14ac:dyDescent="0.2">
      <c r="A26" s="7">
        <v>16</v>
      </c>
      <c r="B26" s="57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5" x14ac:dyDescent="0.2">
      <c r="A27" s="7">
        <v>17</v>
      </c>
      <c r="B27" s="57" t="s">
        <v>13</v>
      </c>
      <c r="C27" s="18">
        <v>0.75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5" x14ac:dyDescent="0.2">
      <c r="A28" s="7">
        <v>18</v>
      </c>
      <c r="B28" s="57" t="s">
        <v>14</v>
      </c>
      <c r="C28" s="13">
        <v>60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5" x14ac:dyDescent="0.2">
      <c r="A29" s="7">
        <v>19</v>
      </c>
      <c r="B29" s="57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5" x14ac:dyDescent="0.2">
      <c r="A30" s="7">
        <v>20</v>
      </c>
      <c r="B30" s="57" t="s">
        <v>15</v>
      </c>
      <c r="C30" s="13">
        <v>10.6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5" x14ac:dyDescent="0.2">
      <c r="A31" s="7">
        <v>21</v>
      </c>
      <c r="B31" s="57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5" x14ac:dyDescent="0.2">
      <c r="A32" s="7">
        <v>22</v>
      </c>
      <c r="B32" s="57" t="s">
        <v>16</v>
      </c>
      <c r="C32" s="13" t="s">
        <v>148</v>
      </c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  <c r="N32" s="57">
        <v>46.950769999999999</v>
      </c>
      <c r="O32" s="57">
        <v>-111.144479</v>
      </c>
    </row>
    <row r="33" spans="1:13" x14ac:dyDescent="0.2">
      <c r="A33" s="7">
        <v>23</v>
      </c>
      <c r="B33" s="57" t="s">
        <v>17</v>
      </c>
      <c r="C33" s="13"/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s="57" t="s">
        <v>28</v>
      </c>
      <c r="C34" s="19">
        <v>0.42083333333333334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s="57" t="s">
        <v>29</v>
      </c>
      <c r="C35" s="19">
        <v>0.4381944444444445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s="57" t="s">
        <v>18</v>
      </c>
      <c r="C36" s="13">
        <v>1.5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s="5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s="57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s="57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s="57" t="s">
        <v>20</v>
      </c>
      <c r="C40" s="13">
        <v>115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s="57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s="57" t="s">
        <v>21</v>
      </c>
      <c r="C42" s="13">
        <v>11.3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s="57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s="57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s="57" t="s">
        <v>23</v>
      </c>
      <c r="C45" s="13">
        <v>40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s="57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s="57" t="s">
        <v>52</v>
      </c>
      <c r="C47" s="13" t="s">
        <v>142</v>
      </c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s="57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s="57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s="57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s="57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s="57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J23" sqref="J23"/>
    </sheetView>
  </sheetViews>
  <sheetFormatPr defaultRowHeight="12.75" x14ac:dyDescent="0.2"/>
  <cols>
    <col min="1" max="1" width="9.140625" style="57" customWidth="1"/>
    <col min="2" max="2" width="14.28515625" style="57" customWidth="1"/>
    <col min="3" max="3" width="9.140625" style="45"/>
    <col min="4" max="4" width="9.140625" style="40"/>
    <col min="5" max="5" width="9.140625" style="17"/>
    <col min="6" max="13" width="9.140625" style="57"/>
    <col min="14" max="14" width="11.7109375" style="57" customWidth="1"/>
    <col min="15" max="15" width="11.5703125" style="57" customWidth="1"/>
    <col min="16" max="16" width="12" style="57" customWidth="1"/>
    <col min="17" max="16384" width="9.140625" style="57"/>
  </cols>
  <sheetData>
    <row r="1" spans="1:17" x14ac:dyDescent="0.2">
      <c r="A1" s="1" t="s">
        <v>33</v>
      </c>
      <c r="B1" s="1"/>
      <c r="C1" s="41" t="s">
        <v>34</v>
      </c>
      <c r="D1" s="47" t="s">
        <v>35</v>
      </c>
      <c r="E1" s="16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s="57" t="s">
        <v>114</v>
      </c>
      <c r="B2" s="57" t="s">
        <v>115</v>
      </c>
      <c r="C2" s="45">
        <v>346</v>
      </c>
      <c r="D2" s="40">
        <v>469</v>
      </c>
      <c r="E2" s="17">
        <v>1</v>
      </c>
      <c r="I2" s="57" t="s">
        <v>111</v>
      </c>
    </row>
    <row r="3" spans="1:17" x14ac:dyDescent="0.2">
      <c r="A3" s="57" t="s">
        <v>114</v>
      </c>
      <c r="B3" s="57" t="s">
        <v>115</v>
      </c>
      <c r="C3" s="45">
        <v>200</v>
      </c>
      <c r="D3" s="40">
        <v>87</v>
      </c>
      <c r="E3" s="17">
        <v>1</v>
      </c>
      <c r="I3" s="57" t="s">
        <v>163</v>
      </c>
      <c r="N3" s="57" t="s">
        <v>164</v>
      </c>
    </row>
    <row r="4" spans="1:17" x14ac:dyDescent="0.2">
      <c r="A4" s="57" t="s">
        <v>123</v>
      </c>
      <c r="B4" s="57" t="s">
        <v>167</v>
      </c>
      <c r="C4" s="45">
        <v>373</v>
      </c>
      <c r="D4" s="40">
        <v>589</v>
      </c>
      <c r="E4" s="17">
        <v>1</v>
      </c>
      <c r="I4" s="57" t="s">
        <v>162</v>
      </c>
    </row>
    <row r="5" spans="1:17" x14ac:dyDescent="0.2">
      <c r="A5" s="57" t="s">
        <v>123</v>
      </c>
      <c r="B5" s="57" t="s">
        <v>167</v>
      </c>
      <c r="C5" s="45">
        <v>250</v>
      </c>
      <c r="D5" s="40">
        <v>190</v>
      </c>
      <c r="E5" s="17">
        <v>1</v>
      </c>
      <c r="I5" s="57" t="s">
        <v>162</v>
      </c>
    </row>
    <row r="6" spans="1:17" x14ac:dyDescent="0.2">
      <c r="A6" s="57" t="s">
        <v>123</v>
      </c>
      <c r="B6" s="57" t="s">
        <v>167</v>
      </c>
      <c r="C6" s="45">
        <v>156</v>
      </c>
      <c r="D6" s="40">
        <v>109</v>
      </c>
      <c r="E6" s="17">
        <v>1</v>
      </c>
      <c r="I6" s="57" t="s">
        <v>162</v>
      </c>
    </row>
    <row r="7" spans="1:17" x14ac:dyDescent="0.2">
      <c r="A7" s="57" t="s">
        <v>123</v>
      </c>
      <c r="B7" s="57" t="s">
        <v>167</v>
      </c>
      <c r="C7" s="45">
        <v>205</v>
      </c>
      <c r="D7" s="40">
        <v>129</v>
      </c>
      <c r="E7" s="17">
        <v>1</v>
      </c>
      <c r="I7" s="57" t="s">
        <v>162</v>
      </c>
    </row>
    <row r="8" spans="1:17" x14ac:dyDescent="0.2">
      <c r="A8" s="57" t="s">
        <v>123</v>
      </c>
      <c r="B8" s="57" t="s">
        <v>167</v>
      </c>
      <c r="C8" s="45">
        <v>107</v>
      </c>
      <c r="D8" s="40">
        <v>19</v>
      </c>
      <c r="E8" s="17">
        <v>1</v>
      </c>
      <c r="I8" s="57" t="s">
        <v>162</v>
      </c>
    </row>
    <row r="9" spans="1:17" x14ac:dyDescent="0.2">
      <c r="A9" s="57" t="s">
        <v>123</v>
      </c>
      <c r="B9" s="57" t="s">
        <v>167</v>
      </c>
      <c r="C9" s="45">
        <v>101</v>
      </c>
      <c r="D9" s="40">
        <v>12</v>
      </c>
      <c r="E9" s="17">
        <v>1</v>
      </c>
      <c r="I9" s="57" t="s">
        <v>162</v>
      </c>
    </row>
    <row r="10" spans="1:17" x14ac:dyDescent="0.2">
      <c r="A10" s="57" t="s">
        <v>123</v>
      </c>
      <c r="B10" s="57" t="s">
        <v>167</v>
      </c>
      <c r="C10" s="45">
        <v>105</v>
      </c>
      <c r="D10" s="40">
        <v>16</v>
      </c>
      <c r="E10" s="17">
        <v>1</v>
      </c>
    </row>
    <row r="11" spans="1:17" x14ac:dyDescent="0.2">
      <c r="A11" s="57" t="s">
        <v>123</v>
      </c>
      <c r="B11" s="57" t="s">
        <v>167</v>
      </c>
      <c r="C11" s="45">
        <v>100</v>
      </c>
      <c r="D11" s="40">
        <v>11</v>
      </c>
      <c r="E11" s="17">
        <v>1</v>
      </c>
    </row>
    <row r="12" spans="1:17" x14ac:dyDescent="0.2">
      <c r="A12" s="57" t="s">
        <v>123</v>
      </c>
      <c r="B12" s="57" t="s">
        <v>167</v>
      </c>
      <c r="C12" s="45">
        <v>215</v>
      </c>
      <c r="D12" s="40">
        <v>132</v>
      </c>
      <c r="E12" s="17">
        <v>1</v>
      </c>
    </row>
    <row r="13" spans="1:17" x14ac:dyDescent="0.2">
      <c r="A13" s="57" t="s">
        <v>123</v>
      </c>
      <c r="B13" s="57" t="s">
        <v>167</v>
      </c>
      <c r="C13" s="45">
        <v>209</v>
      </c>
      <c r="D13" s="40">
        <v>120</v>
      </c>
      <c r="E13" s="17">
        <v>1</v>
      </c>
    </row>
    <row r="14" spans="1:17" x14ac:dyDescent="0.2">
      <c r="A14" s="57" t="s">
        <v>105</v>
      </c>
      <c r="B14" s="57" t="s">
        <v>176</v>
      </c>
      <c r="C14" s="45">
        <v>188</v>
      </c>
      <c r="D14" s="40">
        <v>88</v>
      </c>
      <c r="E14" s="17">
        <v>1</v>
      </c>
    </row>
    <row r="15" spans="1:17" x14ac:dyDescent="0.2">
      <c r="A15" s="57" t="s">
        <v>106</v>
      </c>
      <c r="B15" s="57" t="s">
        <v>107</v>
      </c>
      <c r="C15" s="45">
        <v>100</v>
      </c>
      <c r="D15" s="40">
        <v>13.952651474356095</v>
      </c>
      <c r="E15" s="17">
        <v>1</v>
      </c>
    </row>
    <row r="16" spans="1:17" x14ac:dyDescent="0.2">
      <c r="A16" s="57" t="s">
        <v>106</v>
      </c>
      <c r="B16" s="57" t="s">
        <v>107</v>
      </c>
      <c r="C16" s="45">
        <v>96</v>
      </c>
      <c r="D16" s="40">
        <v>11.809089836524626</v>
      </c>
      <c r="E16" s="17">
        <v>1</v>
      </c>
    </row>
    <row r="17" spans="1:5" x14ac:dyDescent="0.2">
      <c r="A17" s="57" t="s">
        <v>106</v>
      </c>
      <c r="B17" s="57" t="s">
        <v>107</v>
      </c>
      <c r="C17" s="45">
        <v>76</v>
      </c>
      <c r="D17" s="40">
        <v>5.1287889544322658</v>
      </c>
      <c r="E17" s="17">
        <v>1</v>
      </c>
    </row>
    <row r="18" spans="1:5" x14ac:dyDescent="0.2">
      <c r="A18" s="57" t="s">
        <v>106</v>
      </c>
      <c r="B18" s="57" t="s">
        <v>107</v>
      </c>
      <c r="C18" s="45">
        <v>61</v>
      </c>
      <c r="D18" s="40">
        <v>2.7438706239688493</v>
      </c>
      <c r="E18" s="17">
        <v>1</v>
      </c>
    </row>
    <row r="19" spans="1:5" x14ac:dyDescent="0.2">
      <c r="A19" s="57" t="s">
        <v>106</v>
      </c>
      <c r="B19" s="57" t="s">
        <v>107</v>
      </c>
      <c r="C19" s="45">
        <v>73</v>
      </c>
      <c r="D19" s="40">
        <v>4.5256877748898798</v>
      </c>
      <c r="E19" s="17">
        <v>1</v>
      </c>
    </row>
    <row r="20" spans="1:5" x14ac:dyDescent="0.2">
      <c r="A20" s="57" t="s">
        <v>106</v>
      </c>
      <c r="B20" s="57" t="s">
        <v>107</v>
      </c>
      <c r="C20" s="45">
        <v>75</v>
      </c>
      <c r="D20" s="40">
        <v>4.9193163128858162</v>
      </c>
      <c r="E20" s="17">
        <v>1</v>
      </c>
    </row>
    <row r="21" spans="1:5" x14ac:dyDescent="0.2">
      <c r="A21" s="57" t="s">
        <v>106</v>
      </c>
      <c r="B21" s="57" t="s">
        <v>107</v>
      </c>
      <c r="C21" s="45">
        <v>71</v>
      </c>
      <c r="D21" s="40">
        <v>4.1635561799790919</v>
      </c>
      <c r="E21" s="17">
        <v>1</v>
      </c>
    </row>
    <row r="22" spans="1:5" x14ac:dyDescent="0.2">
      <c r="A22" s="57" t="s">
        <v>106</v>
      </c>
      <c r="B22" s="57" t="s">
        <v>107</v>
      </c>
      <c r="C22" s="45">
        <v>59</v>
      </c>
      <c r="D22" s="40">
        <v>2.5243145488017169</v>
      </c>
      <c r="E22" s="17">
        <v>1</v>
      </c>
    </row>
    <row r="23" spans="1:5" x14ac:dyDescent="0.2">
      <c r="A23" s="57" t="s">
        <v>106</v>
      </c>
      <c r="B23" s="57" t="s">
        <v>107</v>
      </c>
      <c r="C23" s="45">
        <v>71</v>
      </c>
      <c r="D23" s="40">
        <v>4.1635561799790919</v>
      </c>
      <c r="E23" s="17">
        <v>1</v>
      </c>
    </row>
    <row r="24" spans="1:5" x14ac:dyDescent="0.2">
      <c r="A24" s="57" t="s">
        <v>106</v>
      </c>
      <c r="B24" s="57" t="s">
        <v>107</v>
      </c>
      <c r="C24" s="45">
        <v>66</v>
      </c>
      <c r="D24" s="40">
        <v>3.3799792149491976</v>
      </c>
      <c r="E24" s="17">
        <v>1</v>
      </c>
    </row>
    <row r="25" spans="1:5" x14ac:dyDescent="0.2">
      <c r="A25" s="57" t="s">
        <v>106</v>
      </c>
      <c r="B25" s="57" t="s">
        <v>107</v>
      </c>
      <c r="C25" s="45">
        <v>87</v>
      </c>
      <c r="D25" s="40">
        <v>8.1138263238669524</v>
      </c>
      <c r="E25" s="17">
        <v>1</v>
      </c>
    </row>
    <row r="26" spans="1:5" x14ac:dyDescent="0.2">
      <c r="A26" s="57" t="s">
        <v>106</v>
      </c>
      <c r="B26" s="57" t="s">
        <v>107</v>
      </c>
      <c r="C26" s="45">
        <v>64</v>
      </c>
      <c r="D26" s="40">
        <v>3.1095236897876881</v>
      </c>
      <c r="E26" s="17">
        <v>1</v>
      </c>
    </row>
    <row r="27" spans="1:5" x14ac:dyDescent="0.2">
      <c r="A27" s="57" t="s">
        <v>106</v>
      </c>
      <c r="B27" s="57" t="s">
        <v>107</v>
      </c>
      <c r="C27" s="45" t="s">
        <v>116</v>
      </c>
      <c r="D27" s="40">
        <v>2</v>
      </c>
      <c r="E27" s="17">
        <v>5.25</v>
      </c>
    </row>
    <row r="28" spans="1:5" x14ac:dyDescent="0.2">
      <c r="A28" s="57" t="s">
        <v>106</v>
      </c>
      <c r="B28" s="57" t="s">
        <v>107</v>
      </c>
      <c r="C28" s="45" t="s">
        <v>117</v>
      </c>
      <c r="D28" s="40">
        <v>4</v>
      </c>
      <c r="E28" s="17">
        <v>21</v>
      </c>
    </row>
    <row r="29" spans="1:5" x14ac:dyDescent="0.2">
      <c r="A29" s="57" t="s">
        <v>106</v>
      </c>
      <c r="B29" s="57" t="s">
        <v>107</v>
      </c>
      <c r="C29" s="45" t="s">
        <v>166</v>
      </c>
      <c r="D29" s="40">
        <v>7</v>
      </c>
      <c r="E29" s="17">
        <v>21</v>
      </c>
    </row>
    <row r="30" spans="1:5" x14ac:dyDescent="0.2">
      <c r="A30" s="57" t="s">
        <v>106</v>
      </c>
      <c r="B30" s="57" t="s">
        <v>107</v>
      </c>
      <c r="C30" s="45" t="s">
        <v>118</v>
      </c>
      <c r="D30" s="40">
        <v>9</v>
      </c>
      <c r="E30" s="17">
        <v>39.9</v>
      </c>
    </row>
    <row r="31" spans="1:5" x14ac:dyDescent="0.2">
      <c r="A31" s="57" t="s">
        <v>106</v>
      </c>
      <c r="B31" s="57" t="s">
        <v>107</v>
      </c>
      <c r="C31" s="45" t="s">
        <v>119</v>
      </c>
      <c r="D31" s="40">
        <v>11</v>
      </c>
      <c r="E31" s="17">
        <v>42</v>
      </c>
    </row>
    <row r="32" spans="1:5" x14ac:dyDescent="0.2">
      <c r="A32" s="57" t="s">
        <v>106</v>
      </c>
      <c r="B32" s="57" t="s">
        <v>107</v>
      </c>
      <c r="C32" s="45" t="s">
        <v>120</v>
      </c>
      <c r="D32" s="40">
        <v>17</v>
      </c>
      <c r="E32" s="17">
        <v>50.4</v>
      </c>
    </row>
    <row r="33" spans="1:9" x14ac:dyDescent="0.2">
      <c r="A33" s="57" t="s">
        <v>106</v>
      </c>
      <c r="B33" s="57" t="s">
        <v>107</v>
      </c>
      <c r="C33" s="45" t="s">
        <v>121</v>
      </c>
      <c r="D33" s="40">
        <v>26</v>
      </c>
      <c r="E33" s="17">
        <v>21</v>
      </c>
    </row>
    <row r="34" spans="1:9" x14ac:dyDescent="0.2">
      <c r="A34" s="57" t="s">
        <v>106</v>
      </c>
      <c r="B34" s="57" t="s">
        <v>107</v>
      </c>
      <c r="C34" s="45" t="s">
        <v>122</v>
      </c>
      <c r="D34" s="40">
        <v>39</v>
      </c>
      <c r="E34" s="17">
        <v>10.5</v>
      </c>
    </row>
    <row r="37" spans="1:9" x14ac:dyDescent="0.2">
      <c r="A37" s="57" t="s">
        <v>109</v>
      </c>
      <c r="I37" s="57" t="s">
        <v>162</v>
      </c>
    </row>
    <row r="38" spans="1:9" x14ac:dyDescent="0.2">
      <c r="A38" s="57" t="s">
        <v>174</v>
      </c>
      <c r="B38" s="57" t="s">
        <v>173</v>
      </c>
      <c r="C38" s="45">
        <v>0</v>
      </c>
      <c r="D38" s="40">
        <v>0</v>
      </c>
      <c r="E38" s="17">
        <v>0</v>
      </c>
      <c r="I38" s="57" t="s">
        <v>162</v>
      </c>
    </row>
    <row r="39" spans="1:9" x14ac:dyDescent="0.2">
      <c r="D39" s="40" t="s">
        <v>111</v>
      </c>
      <c r="I39" s="57" t="s">
        <v>162</v>
      </c>
    </row>
    <row r="40" spans="1:9" x14ac:dyDescent="0.2">
      <c r="I40" s="57" t="s">
        <v>162</v>
      </c>
    </row>
    <row r="41" spans="1:9" x14ac:dyDescent="0.2">
      <c r="I41" s="57" t="s">
        <v>162</v>
      </c>
    </row>
    <row r="42" spans="1:9" x14ac:dyDescent="0.2">
      <c r="I42" s="57" t="s">
        <v>162</v>
      </c>
    </row>
    <row r="43" spans="1:9" x14ac:dyDescent="0.2">
      <c r="I43" s="57" t="s">
        <v>162</v>
      </c>
    </row>
    <row r="44" spans="1:9" x14ac:dyDescent="0.2">
      <c r="I44" s="57" t="s">
        <v>162</v>
      </c>
    </row>
    <row r="45" spans="1:9" x14ac:dyDescent="0.2">
      <c r="I45" s="57" t="s">
        <v>162</v>
      </c>
    </row>
    <row r="46" spans="1:9" x14ac:dyDescent="0.2">
      <c r="I46" s="57" t="s">
        <v>162</v>
      </c>
    </row>
    <row r="47" spans="1:9" x14ac:dyDescent="0.2">
      <c r="I47" s="57" t="s">
        <v>162</v>
      </c>
    </row>
    <row r="48" spans="1:9" x14ac:dyDescent="0.2">
      <c r="I48" s="57" t="s">
        <v>162</v>
      </c>
    </row>
    <row r="49" spans="9:9" x14ac:dyDescent="0.2">
      <c r="I49" s="57" t="s">
        <v>162</v>
      </c>
    </row>
    <row r="50" spans="9:9" x14ac:dyDescent="0.2">
      <c r="I50" s="57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37" workbookViewId="0">
      <selection activeCell="D27" sqref="D27:M27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3"/>
      <c r="F2" s="3"/>
      <c r="G2" s="2"/>
      <c r="H2" s="109"/>
      <c r="I2" s="109"/>
      <c r="J2" s="110"/>
      <c r="K2" s="110"/>
      <c r="L2" s="110"/>
      <c r="M2" s="110"/>
    </row>
    <row r="3" spans="1:13" s="57" customFormat="1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s="57" customFormat="1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7" customFormat="1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7" customFormat="1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t="s">
        <v>0</v>
      </c>
      <c r="C13" s="13" t="s">
        <v>93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t="s">
        <v>1</v>
      </c>
      <c r="C14" s="13" t="s">
        <v>128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t="s">
        <v>2</v>
      </c>
      <c r="C15" s="14">
        <v>42563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t="s">
        <v>3</v>
      </c>
      <c r="C16" s="13" t="s">
        <v>237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3" x14ac:dyDescent="0.2">
      <c r="A17" s="7">
        <v>7</v>
      </c>
      <c r="B1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3" x14ac:dyDescent="0.2">
      <c r="A18" s="7">
        <v>8</v>
      </c>
      <c r="B18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3" x14ac:dyDescent="0.2">
      <c r="A19" s="7">
        <v>9</v>
      </c>
      <c r="B19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3" x14ac:dyDescent="0.2">
      <c r="A20" s="7">
        <v>10</v>
      </c>
      <c r="B20" t="s">
        <v>6</v>
      </c>
      <c r="C20" s="13" t="s">
        <v>108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3" x14ac:dyDescent="0.2">
      <c r="A21" s="7">
        <v>11</v>
      </c>
      <c r="B21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3" x14ac:dyDescent="0.2">
      <c r="A22" s="7">
        <v>12</v>
      </c>
      <c r="B22" t="s">
        <v>8</v>
      </c>
      <c r="C22" s="13" t="s">
        <v>193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3" x14ac:dyDescent="0.2">
      <c r="A23" s="7">
        <v>13</v>
      </c>
      <c r="B23" t="s">
        <v>9</v>
      </c>
      <c r="C23" s="13">
        <v>250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3" x14ac:dyDescent="0.2">
      <c r="A24" s="7">
        <v>14</v>
      </c>
      <c r="B24" t="s">
        <v>10</v>
      </c>
      <c r="C24" s="13" t="s">
        <v>165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</row>
    <row r="25" spans="1:13" x14ac:dyDescent="0.2">
      <c r="A25" s="7">
        <v>15</v>
      </c>
      <c r="B25" t="s">
        <v>11</v>
      </c>
      <c r="C25" s="13" t="s">
        <v>202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</row>
    <row r="26" spans="1:13" x14ac:dyDescent="0.2">
      <c r="A26" s="7">
        <v>16</v>
      </c>
      <c r="B26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3" x14ac:dyDescent="0.2">
      <c r="A27" s="7">
        <v>17</v>
      </c>
      <c r="B27" t="s">
        <v>13</v>
      </c>
      <c r="C27" s="13">
        <v>100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3" x14ac:dyDescent="0.2">
      <c r="A28" s="7">
        <v>18</v>
      </c>
      <c r="B28" t="s">
        <v>14</v>
      </c>
      <c r="C28" s="13">
        <v>90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3" x14ac:dyDescent="0.2">
      <c r="A29" s="7">
        <v>19</v>
      </c>
      <c r="B29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3" x14ac:dyDescent="0.2">
      <c r="A30" s="7">
        <v>20</v>
      </c>
      <c r="B30" t="s">
        <v>15</v>
      </c>
      <c r="C30" s="13">
        <v>7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3" x14ac:dyDescent="0.2">
      <c r="A31" s="7">
        <v>21</v>
      </c>
      <c r="B31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3" x14ac:dyDescent="0.2">
      <c r="A32" s="7">
        <v>22</v>
      </c>
      <c r="B32" t="s">
        <v>16</v>
      </c>
      <c r="C32" s="13"/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7">
        <v>23</v>
      </c>
      <c r="B33" t="s">
        <v>17</v>
      </c>
      <c r="C33" s="20" t="s">
        <v>154</v>
      </c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t="s">
        <v>28</v>
      </c>
      <c r="C34" s="19">
        <v>0.52083333333333337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t="s">
        <v>29</v>
      </c>
      <c r="C35" s="19">
        <v>0.54027777777777775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t="s">
        <v>20</v>
      </c>
      <c r="C40" s="13">
        <v>287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t="s">
        <v>21</v>
      </c>
      <c r="C42" s="13">
        <v>12.9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t="s">
        <v>23</v>
      </c>
      <c r="C45" s="13">
        <v>20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t="s">
        <v>52</v>
      </c>
      <c r="C47" s="13"/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  <pageSetup scale="85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D6" sqref="D6"/>
    </sheetView>
  </sheetViews>
  <sheetFormatPr defaultRowHeight="12.75" x14ac:dyDescent="0.2"/>
  <cols>
    <col min="1" max="1" width="9.140625" customWidth="1"/>
    <col min="2" max="2" width="9.140625" style="22" customWidth="1"/>
    <col min="3" max="3" width="9.140625" style="45"/>
    <col min="4" max="4" width="9.140625" style="25"/>
    <col min="13" max="13" width="11.7109375" customWidth="1"/>
    <col min="14" max="14" width="11.5703125" customWidth="1"/>
    <col min="15" max="15" width="12" customWidth="1"/>
  </cols>
  <sheetData>
    <row r="1" spans="1:17" x14ac:dyDescent="0.2">
      <c r="A1" s="1" t="s">
        <v>33</v>
      </c>
      <c r="B1" s="1"/>
      <c r="C1" s="41" t="s">
        <v>34</v>
      </c>
      <c r="D1" s="24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105</v>
      </c>
      <c r="B2" s="22" t="s">
        <v>176</v>
      </c>
      <c r="C2" s="45">
        <v>269</v>
      </c>
      <c r="D2" s="25">
        <v>278</v>
      </c>
      <c r="E2">
        <v>1</v>
      </c>
    </row>
    <row r="3" spans="1:17" x14ac:dyDescent="0.2">
      <c r="A3" t="s">
        <v>114</v>
      </c>
      <c r="B3" s="22" t="s">
        <v>115</v>
      </c>
      <c r="C3" s="45">
        <v>53</v>
      </c>
      <c r="D3" s="25">
        <v>3</v>
      </c>
      <c r="E3">
        <v>1</v>
      </c>
    </row>
    <row r="4" spans="1:17" x14ac:dyDescent="0.2">
      <c r="A4" t="s">
        <v>114</v>
      </c>
      <c r="B4" s="22" t="s">
        <v>115</v>
      </c>
      <c r="C4" s="45">
        <v>49</v>
      </c>
      <c r="D4" s="25">
        <v>2</v>
      </c>
      <c r="E4">
        <v>1</v>
      </c>
    </row>
    <row r="5" spans="1:17" x14ac:dyDescent="0.2">
      <c r="A5" t="s">
        <v>114</v>
      </c>
      <c r="B5" s="22" t="s">
        <v>115</v>
      </c>
      <c r="C5" s="45">
        <v>38</v>
      </c>
      <c r="D5" s="25">
        <v>1</v>
      </c>
      <c r="E5">
        <v>1</v>
      </c>
    </row>
    <row r="6" spans="1:17" x14ac:dyDescent="0.2">
      <c r="A6" t="s">
        <v>114</v>
      </c>
      <c r="B6" s="22" t="s">
        <v>115</v>
      </c>
      <c r="C6" s="45">
        <v>66</v>
      </c>
      <c r="D6" s="25">
        <v>3</v>
      </c>
      <c r="E6">
        <v>1</v>
      </c>
    </row>
    <row r="7" spans="1:17" x14ac:dyDescent="0.2">
      <c r="A7" t="s">
        <v>114</v>
      </c>
      <c r="B7" s="22" t="s">
        <v>115</v>
      </c>
      <c r="C7" s="45">
        <v>34</v>
      </c>
      <c r="D7" s="25">
        <v>2</v>
      </c>
      <c r="E7">
        <v>1</v>
      </c>
    </row>
    <row r="8" spans="1:17" x14ac:dyDescent="0.2">
      <c r="A8" t="s">
        <v>114</v>
      </c>
      <c r="B8" s="22" t="s">
        <v>115</v>
      </c>
      <c r="C8" s="45">
        <v>56</v>
      </c>
      <c r="D8" s="25">
        <v>3</v>
      </c>
      <c r="E8">
        <v>1</v>
      </c>
    </row>
    <row r="9" spans="1:17" x14ac:dyDescent="0.2">
      <c r="A9" t="s">
        <v>114</v>
      </c>
      <c r="B9" s="22" t="s">
        <v>115</v>
      </c>
      <c r="C9" s="45">
        <v>60</v>
      </c>
      <c r="D9" s="25">
        <v>3</v>
      </c>
      <c r="E9">
        <v>1</v>
      </c>
    </row>
    <row r="10" spans="1:17" x14ac:dyDescent="0.2">
      <c r="A10" t="s">
        <v>114</v>
      </c>
      <c r="B10" s="22" t="s">
        <v>115</v>
      </c>
      <c r="C10" s="45">
        <v>60</v>
      </c>
      <c r="D10" s="25">
        <v>3</v>
      </c>
      <c r="E10">
        <v>1</v>
      </c>
    </row>
    <row r="11" spans="1:17" x14ac:dyDescent="0.2">
      <c r="A11" t="s">
        <v>114</v>
      </c>
      <c r="B11" s="22" t="s">
        <v>115</v>
      </c>
      <c r="C11" s="45">
        <v>182</v>
      </c>
      <c r="D11" s="25">
        <v>58</v>
      </c>
      <c r="E11">
        <v>1</v>
      </c>
    </row>
    <row r="12" spans="1:17" x14ac:dyDescent="0.2">
      <c r="A12" t="s">
        <v>106</v>
      </c>
      <c r="B12" s="22" t="s">
        <v>107</v>
      </c>
      <c r="C12" s="45">
        <v>103</v>
      </c>
      <c r="D12" s="25">
        <v>11</v>
      </c>
      <c r="E12">
        <v>1</v>
      </c>
    </row>
    <row r="13" spans="1:17" x14ac:dyDescent="0.2">
      <c r="A13" t="s">
        <v>106</v>
      </c>
      <c r="B13" s="22" t="s">
        <v>107</v>
      </c>
      <c r="C13" s="45">
        <v>74</v>
      </c>
      <c r="D13" s="25">
        <v>5</v>
      </c>
      <c r="E13">
        <v>1</v>
      </c>
    </row>
    <row r="14" spans="1:17" x14ac:dyDescent="0.2">
      <c r="A14" t="s">
        <v>106</v>
      </c>
      <c r="B14" s="22" t="s">
        <v>107</v>
      </c>
      <c r="C14" s="45">
        <v>108</v>
      </c>
      <c r="D14" s="25">
        <v>11</v>
      </c>
      <c r="E14">
        <v>1</v>
      </c>
    </row>
    <row r="15" spans="1:17" x14ac:dyDescent="0.2">
      <c r="A15" t="s">
        <v>106</v>
      </c>
      <c r="B15" s="22" t="s">
        <v>107</v>
      </c>
      <c r="C15" s="45">
        <v>88</v>
      </c>
      <c r="D15" s="25">
        <v>6</v>
      </c>
      <c r="E15">
        <v>1</v>
      </c>
    </row>
    <row r="16" spans="1:17" x14ac:dyDescent="0.2">
      <c r="A16" t="s">
        <v>106</v>
      </c>
      <c r="B16" s="22" t="s">
        <v>107</v>
      </c>
      <c r="C16" s="45">
        <v>60</v>
      </c>
      <c r="D16" s="25">
        <v>2.6318040459187335</v>
      </c>
      <c r="E16">
        <v>1</v>
      </c>
    </row>
    <row r="17" spans="1:5" x14ac:dyDescent="0.2">
      <c r="A17" t="s">
        <v>106</v>
      </c>
      <c r="B17" s="22" t="s">
        <v>107</v>
      </c>
      <c r="C17" s="45">
        <v>63</v>
      </c>
      <c r="D17" s="25">
        <v>2.9825229207877881</v>
      </c>
      <c r="E17">
        <v>1</v>
      </c>
    </row>
    <row r="18" spans="1:5" x14ac:dyDescent="0.2">
      <c r="A18" t="s">
        <v>106</v>
      </c>
      <c r="B18" s="22" t="s">
        <v>107</v>
      </c>
      <c r="C18" s="45">
        <v>59</v>
      </c>
      <c r="D18" s="25">
        <v>2.5243145488017169</v>
      </c>
      <c r="E18">
        <v>1</v>
      </c>
    </row>
    <row r="19" spans="1:5" x14ac:dyDescent="0.2">
      <c r="A19" t="s">
        <v>106</v>
      </c>
      <c r="B19" s="22" t="s">
        <v>107</v>
      </c>
      <c r="C19" s="45">
        <v>89</v>
      </c>
      <c r="D19" s="25">
        <v>8.8195386381669429</v>
      </c>
      <c r="E19">
        <v>1</v>
      </c>
    </row>
    <row r="20" spans="1:5" x14ac:dyDescent="0.2">
      <c r="A20" t="s">
        <v>106</v>
      </c>
      <c r="B20" s="22" t="s">
        <v>107</v>
      </c>
      <c r="C20" s="45">
        <v>85</v>
      </c>
      <c r="D20" s="25">
        <v>7.4645829350954944</v>
      </c>
      <c r="E20">
        <v>1</v>
      </c>
    </row>
    <row r="21" spans="1:5" x14ac:dyDescent="0.2">
      <c r="A21" t="s">
        <v>106</v>
      </c>
      <c r="B21" s="22" t="s">
        <v>107</v>
      </c>
      <c r="C21" s="45" t="s">
        <v>116</v>
      </c>
      <c r="D21" s="25">
        <v>2</v>
      </c>
      <c r="E21">
        <v>4</v>
      </c>
    </row>
    <row r="22" spans="1:5" x14ac:dyDescent="0.2">
      <c r="A22" t="s">
        <v>106</v>
      </c>
      <c r="B22" s="22" t="s">
        <v>107</v>
      </c>
      <c r="C22" s="45" t="s">
        <v>117</v>
      </c>
      <c r="D22" s="25">
        <v>3.2</v>
      </c>
      <c r="E22">
        <v>13</v>
      </c>
    </row>
    <row r="23" spans="1:5" x14ac:dyDescent="0.2">
      <c r="A23" t="s">
        <v>106</v>
      </c>
      <c r="B23" s="22" t="s">
        <v>107</v>
      </c>
      <c r="C23" s="45" t="s">
        <v>166</v>
      </c>
      <c r="D23" s="25">
        <v>5</v>
      </c>
      <c r="E23">
        <v>15</v>
      </c>
    </row>
    <row r="24" spans="1:5" x14ac:dyDescent="0.2">
      <c r="A24" t="s">
        <v>106</v>
      </c>
      <c r="B24" s="22" t="s">
        <v>107</v>
      </c>
      <c r="C24" s="45" t="s">
        <v>118</v>
      </c>
      <c r="D24" s="25">
        <v>7.4</v>
      </c>
      <c r="E24">
        <v>26</v>
      </c>
    </row>
    <row r="25" spans="1:5" x14ac:dyDescent="0.2">
      <c r="A25" t="s">
        <v>106</v>
      </c>
      <c r="B25" s="22" t="s">
        <v>107</v>
      </c>
      <c r="C25" s="45" t="s">
        <v>119</v>
      </c>
      <c r="D25" s="25">
        <v>11</v>
      </c>
      <c r="E25">
        <v>40</v>
      </c>
    </row>
    <row r="26" spans="1:5" x14ac:dyDescent="0.2">
      <c r="A26" t="s">
        <v>106</v>
      </c>
      <c r="B26" s="22" t="s">
        <v>107</v>
      </c>
      <c r="C26" s="45" t="s">
        <v>120</v>
      </c>
      <c r="D26" s="25">
        <v>17</v>
      </c>
      <c r="E26">
        <v>32</v>
      </c>
    </row>
    <row r="27" spans="1:5" x14ac:dyDescent="0.2">
      <c r="A27" t="s">
        <v>106</v>
      </c>
      <c r="B27" s="22" t="s">
        <v>107</v>
      </c>
      <c r="C27" s="45" t="s">
        <v>121</v>
      </c>
      <c r="D27" s="25">
        <v>26</v>
      </c>
      <c r="E27">
        <v>2</v>
      </c>
    </row>
    <row r="28" spans="1:5" x14ac:dyDescent="0.2">
      <c r="A28" t="s">
        <v>106</v>
      </c>
      <c r="B28" s="22" t="s">
        <v>107</v>
      </c>
      <c r="C28" s="45" t="s">
        <v>122</v>
      </c>
      <c r="D28" s="25">
        <v>39</v>
      </c>
      <c r="E28">
        <v>2</v>
      </c>
    </row>
    <row r="29" spans="1:5" x14ac:dyDescent="0.2">
      <c r="A29" t="s">
        <v>106</v>
      </c>
      <c r="B29" s="22" t="s">
        <v>107</v>
      </c>
      <c r="D29" s="25" t="s">
        <v>111</v>
      </c>
      <c r="E29">
        <v>143</v>
      </c>
    </row>
    <row r="31" spans="1:5" x14ac:dyDescent="0.2">
      <c r="A31" s="22" t="s">
        <v>109</v>
      </c>
    </row>
    <row r="32" spans="1:5" x14ac:dyDescent="0.2">
      <c r="A32" t="s">
        <v>110</v>
      </c>
      <c r="B32" s="22" t="s">
        <v>196</v>
      </c>
      <c r="C32" s="45">
        <v>0</v>
      </c>
      <c r="D32" s="25">
        <v>0</v>
      </c>
      <c r="E32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3" workbookViewId="0">
      <selection activeCell="C15" sqref="C15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3"/>
      <c r="F2" s="3"/>
      <c r="G2" s="2"/>
      <c r="H2" s="109"/>
      <c r="I2" s="109"/>
      <c r="J2" s="110"/>
      <c r="K2" s="110"/>
      <c r="L2" s="110"/>
      <c r="M2" s="110"/>
    </row>
    <row r="3" spans="1:13" s="57" customFormat="1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s="57" customFormat="1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7" customFormat="1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7" customFormat="1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t="s">
        <v>0</v>
      </c>
      <c r="C13" s="13" t="s">
        <v>93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t="s">
        <v>1</v>
      </c>
      <c r="C14" s="13" t="s">
        <v>129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t="s">
        <v>2</v>
      </c>
      <c r="C15" s="14">
        <v>42563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t="s">
        <v>3</v>
      </c>
      <c r="C16" s="13" t="s">
        <v>237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4" x14ac:dyDescent="0.2">
      <c r="A17" s="7">
        <v>7</v>
      </c>
      <c r="B1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4" x14ac:dyDescent="0.2">
      <c r="A18" s="7">
        <v>8</v>
      </c>
      <c r="B18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4" x14ac:dyDescent="0.2">
      <c r="A19" s="7">
        <v>9</v>
      </c>
      <c r="B19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4" x14ac:dyDescent="0.2">
      <c r="A20" s="7">
        <v>10</v>
      </c>
      <c r="B20" t="s">
        <v>6</v>
      </c>
      <c r="C20" s="13" t="s">
        <v>108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4" x14ac:dyDescent="0.2">
      <c r="A21" s="7">
        <v>11</v>
      </c>
      <c r="B21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4" x14ac:dyDescent="0.2">
      <c r="A22" s="7">
        <v>12</v>
      </c>
      <c r="B22" t="s">
        <v>8</v>
      </c>
      <c r="C22" s="13" t="s">
        <v>193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4" x14ac:dyDescent="0.2">
      <c r="A23" s="7">
        <v>13</v>
      </c>
      <c r="B23" t="s">
        <v>9</v>
      </c>
      <c r="C23" s="13">
        <v>250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4" x14ac:dyDescent="0.2">
      <c r="A24" s="7">
        <v>14</v>
      </c>
      <c r="B24" t="s">
        <v>10</v>
      </c>
      <c r="C24" s="13" t="s">
        <v>165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</row>
    <row r="25" spans="1:14" x14ac:dyDescent="0.2">
      <c r="A25" s="7">
        <v>15</v>
      </c>
      <c r="B25" t="s">
        <v>11</v>
      </c>
      <c r="C25" s="13" t="s">
        <v>203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  <c r="N25" t="s">
        <v>111</v>
      </c>
    </row>
    <row r="26" spans="1:14" x14ac:dyDescent="0.2">
      <c r="A26" s="7">
        <v>16</v>
      </c>
      <c r="B26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4" x14ac:dyDescent="0.2">
      <c r="A27" s="7">
        <v>17</v>
      </c>
      <c r="B27" t="s">
        <v>13</v>
      </c>
      <c r="C27" s="13">
        <v>100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4" x14ac:dyDescent="0.2">
      <c r="A28" s="7">
        <v>18</v>
      </c>
      <c r="B28" t="s">
        <v>14</v>
      </c>
      <c r="C28" s="13">
        <v>90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4" x14ac:dyDescent="0.2">
      <c r="A29" s="7">
        <v>19</v>
      </c>
      <c r="B29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4" x14ac:dyDescent="0.2">
      <c r="A30" s="7">
        <v>20</v>
      </c>
      <c r="B30" t="s">
        <v>15</v>
      </c>
      <c r="C30" s="13">
        <v>7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4" x14ac:dyDescent="0.2">
      <c r="A31" s="7">
        <v>21</v>
      </c>
      <c r="B31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4" x14ac:dyDescent="0.2">
      <c r="A32" s="7">
        <v>22</v>
      </c>
      <c r="B32" t="s">
        <v>16</v>
      </c>
      <c r="C32" s="20" t="s">
        <v>153</v>
      </c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7">
        <v>23</v>
      </c>
      <c r="B33" t="s">
        <v>17</v>
      </c>
      <c r="C33" s="13"/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t="s">
        <v>28</v>
      </c>
      <c r="C34" s="19">
        <v>0.55208333333333337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t="s">
        <v>29</v>
      </c>
      <c r="C35" s="19">
        <v>0.57291666666666663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t="s">
        <v>20</v>
      </c>
      <c r="C40" s="13">
        <v>287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t="s">
        <v>21</v>
      </c>
      <c r="C42" s="13">
        <v>12.9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t="s">
        <v>23</v>
      </c>
      <c r="C45" s="13">
        <v>20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t="s">
        <v>52</v>
      </c>
      <c r="C47" s="13"/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D21" sqref="D21"/>
    </sheetView>
  </sheetViews>
  <sheetFormatPr defaultRowHeight="12.75" x14ac:dyDescent="0.2"/>
  <cols>
    <col min="1" max="1" width="9.140625" customWidth="1"/>
    <col min="2" max="2" width="9.140625" style="15"/>
    <col min="3" max="3" width="9.140625" style="45"/>
    <col min="4" max="4" width="9.140625" style="54"/>
    <col min="12" max="12" width="11.7109375" customWidth="1"/>
    <col min="13" max="13" width="11.5703125" customWidth="1"/>
    <col min="14" max="14" width="12" customWidth="1"/>
  </cols>
  <sheetData>
    <row r="1" spans="1:17" x14ac:dyDescent="0.2">
      <c r="A1" s="1" t="s">
        <v>33</v>
      </c>
      <c r="B1" s="1"/>
      <c r="C1" s="41" t="s">
        <v>34</v>
      </c>
      <c r="D1" s="53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105</v>
      </c>
      <c r="B2" s="22" t="s">
        <v>176</v>
      </c>
      <c r="C2" s="45">
        <v>134</v>
      </c>
      <c r="D2" s="54">
        <v>33</v>
      </c>
      <c r="E2">
        <v>1</v>
      </c>
    </row>
    <row r="3" spans="1:17" x14ac:dyDescent="0.2">
      <c r="A3" t="s">
        <v>105</v>
      </c>
      <c r="B3" s="22" t="s">
        <v>176</v>
      </c>
      <c r="C3" s="45">
        <v>153</v>
      </c>
      <c r="D3" s="54">
        <v>29</v>
      </c>
      <c r="E3">
        <v>1</v>
      </c>
    </row>
    <row r="4" spans="1:17" x14ac:dyDescent="0.2">
      <c r="A4" t="s">
        <v>114</v>
      </c>
      <c r="B4" s="22" t="s">
        <v>115</v>
      </c>
      <c r="C4" s="45">
        <v>24</v>
      </c>
      <c r="D4" s="54">
        <v>1</v>
      </c>
      <c r="E4">
        <v>1</v>
      </c>
    </row>
    <row r="5" spans="1:17" x14ac:dyDescent="0.2">
      <c r="A5" t="s">
        <v>114</v>
      </c>
      <c r="B5" s="22" t="s">
        <v>115</v>
      </c>
      <c r="C5" s="45">
        <v>34</v>
      </c>
      <c r="D5" s="54">
        <v>1</v>
      </c>
      <c r="E5">
        <v>1</v>
      </c>
    </row>
    <row r="6" spans="1:17" x14ac:dyDescent="0.2">
      <c r="A6" t="s">
        <v>114</v>
      </c>
      <c r="B6" s="22" t="s">
        <v>115</v>
      </c>
      <c r="C6" s="45">
        <v>32</v>
      </c>
      <c r="D6" s="54">
        <v>1</v>
      </c>
      <c r="E6">
        <v>1</v>
      </c>
    </row>
    <row r="7" spans="1:17" x14ac:dyDescent="0.2">
      <c r="A7" t="s">
        <v>114</v>
      </c>
      <c r="B7" s="22" t="s">
        <v>115</v>
      </c>
      <c r="C7" s="45">
        <v>35</v>
      </c>
      <c r="D7" s="54">
        <v>1.5</v>
      </c>
      <c r="E7">
        <v>1</v>
      </c>
    </row>
    <row r="8" spans="1:17" x14ac:dyDescent="0.2">
      <c r="A8" t="s">
        <v>114</v>
      </c>
      <c r="B8" s="22" t="s">
        <v>115</v>
      </c>
      <c r="C8" s="45">
        <v>40</v>
      </c>
      <c r="D8" s="54">
        <v>2</v>
      </c>
      <c r="E8">
        <v>1</v>
      </c>
    </row>
    <row r="9" spans="1:17" x14ac:dyDescent="0.2">
      <c r="A9" t="s">
        <v>114</v>
      </c>
      <c r="B9" s="22" t="s">
        <v>115</v>
      </c>
      <c r="C9" s="45">
        <v>178</v>
      </c>
      <c r="D9" s="54">
        <v>39</v>
      </c>
      <c r="E9">
        <v>1</v>
      </c>
    </row>
    <row r="10" spans="1:17" x14ac:dyDescent="0.2">
      <c r="A10" t="s">
        <v>106</v>
      </c>
      <c r="B10" s="22" t="s">
        <v>107</v>
      </c>
      <c r="C10" s="45">
        <v>121</v>
      </c>
      <c r="D10" s="54">
        <v>18</v>
      </c>
      <c r="E10">
        <v>1</v>
      </c>
    </row>
    <row r="11" spans="1:17" x14ac:dyDescent="0.2">
      <c r="A11" t="s">
        <v>106</v>
      </c>
      <c r="B11" s="22" t="s">
        <v>107</v>
      </c>
      <c r="C11" s="45">
        <v>65</v>
      </c>
      <c r="D11" s="54">
        <v>3.5</v>
      </c>
      <c r="E11">
        <v>1</v>
      </c>
    </row>
    <row r="12" spans="1:17" x14ac:dyDescent="0.2">
      <c r="A12" t="s">
        <v>106</v>
      </c>
      <c r="B12" s="22" t="s">
        <v>107</v>
      </c>
      <c r="C12" s="45" t="s">
        <v>116</v>
      </c>
      <c r="D12" s="25">
        <v>2</v>
      </c>
      <c r="E12">
        <v>3</v>
      </c>
    </row>
    <row r="13" spans="1:17" x14ac:dyDescent="0.2">
      <c r="A13" t="s">
        <v>106</v>
      </c>
      <c r="B13" s="22" t="s">
        <v>107</v>
      </c>
      <c r="C13" s="45" t="s">
        <v>117</v>
      </c>
      <c r="D13" s="25">
        <v>3.4</v>
      </c>
      <c r="E13">
        <v>11</v>
      </c>
    </row>
    <row r="14" spans="1:17" x14ac:dyDescent="0.2">
      <c r="A14" t="s">
        <v>106</v>
      </c>
      <c r="B14" s="22" t="s">
        <v>107</v>
      </c>
      <c r="C14" s="45" t="s">
        <v>166</v>
      </c>
      <c r="D14" s="25">
        <v>5</v>
      </c>
      <c r="E14">
        <v>3</v>
      </c>
    </row>
    <row r="15" spans="1:17" x14ac:dyDescent="0.2">
      <c r="A15" t="s">
        <v>106</v>
      </c>
      <c r="B15" s="22" t="s">
        <v>107</v>
      </c>
      <c r="C15" s="45" t="s">
        <v>118</v>
      </c>
      <c r="D15" s="25">
        <v>7.4</v>
      </c>
      <c r="E15">
        <v>21</v>
      </c>
    </row>
    <row r="16" spans="1:17" x14ac:dyDescent="0.2">
      <c r="A16" t="s">
        <v>106</v>
      </c>
      <c r="B16" s="22" t="s">
        <v>107</v>
      </c>
      <c r="C16" s="45" t="s">
        <v>119</v>
      </c>
      <c r="D16" s="25">
        <v>11</v>
      </c>
      <c r="E16">
        <v>36</v>
      </c>
    </row>
    <row r="17" spans="1:6" x14ac:dyDescent="0.2">
      <c r="A17" t="s">
        <v>106</v>
      </c>
      <c r="B17" s="15" t="s">
        <v>107</v>
      </c>
      <c r="C17" s="45" t="s">
        <v>120</v>
      </c>
      <c r="D17" s="25">
        <v>17</v>
      </c>
      <c r="E17">
        <v>28</v>
      </c>
    </row>
    <row r="18" spans="1:6" x14ac:dyDescent="0.2">
      <c r="A18" t="s">
        <v>106</v>
      </c>
      <c r="B18" s="15" t="s">
        <v>107</v>
      </c>
      <c r="C18" s="45" t="s">
        <v>121</v>
      </c>
      <c r="D18" s="25">
        <v>26</v>
      </c>
      <c r="E18">
        <v>12</v>
      </c>
    </row>
    <row r="19" spans="1:6" x14ac:dyDescent="0.2">
      <c r="A19" t="s">
        <v>106</v>
      </c>
      <c r="B19" s="15" t="s">
        <v>107</v>
      </c>
      <c r="C19" s="45" t="s">
        <v>122</v>
      </c>
      <c r="D19" s="25">
        <v>39</v>
      </c>
      <c r="E19">
        <v>6</v>
      </c>
    </row>
    <row r="20" spans="1:6" x14ac:dyDescent="0.2">
      <c r="A20" t="s">
        <v>106</v>
      </c>
      <c r="B20" s="15" t="s">
        <v>107</v>
      </c>
      <c r="D20" s="54" t="s">
        <v>111</v>
      </c>
      <c r="E20">
        <v>122</v>
      </c>
      <c r="F20" t="s">
        <v>102</v>
      </c>
    </row>
    <row r="22" spans="1:6" x14ac:dyDescent="0.2">
      <c r="A22" t="s">
        <v>130</v>
      </c>
    </row>
    <row r="23" spans="1:6" s="67" customFormat="1" ht="15" x14ac:dyDescent="0.25">
      <c r="A23" s="63" t="s">
        <v>114</v>
      </c>
      <c r="B23" s="64" t="s">
        <v>115</v>
      </c>
      <c r="C23" s="65">
        <v>152</v>
      </c>
      <c r="D23" s="66">
        <v>48</v>
      </c>
      <c r="E23" s="68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9" workbookViewId="0">
      <selection activeCell="C30" sqref="C30"/>
    </sheetView>
  </sheetViews>
  <sheetFormatPr defaultRowHeight="12.75" x14ac:dyDescent="0.2"/>
  <cols>
    <col min="1" max="1" width="8.140625" customWidth="1"/>
    <col min="2" max="2" width="26.5703125" customWidth="1"/>
    <col min="3" max="3" width="31.42578125" style="15" customWidth="1"/>
  </cols>
  <sheetData>
    <row r="1" spans="1:13" x14ac:dyDescent="0.2">
      <c r="A1" s="107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2.75" customHeight="1" thickBot="1" x14ac:dyDescent="0.25">
      <c r="A2" s="108"/>
      <c r="B2" s="108"/>
      <c r="C2" s="108"/>
      <c r="D2" s="2"/>
      <c r="E2" s="3"/>
      <c r="F2" s="3"/>
      <c r="G2" s="2"/>
      <c r="H2" s="109"/>
      <c r="I2" s="109"/>
      <c r="J2" s="110"/>
      <c r="K2" s="110"/>
      <c r="L2" s="110"/>
      <c r="M2" s="110"/>
    </row>
    <row r="3" spans="1:13" ht="13.5" customHeight="1" thickTop="1" x14ac:dyDescent="0.2">
      <c r="A3" s="4" t="s">
        <v>80</v>
      </c>
      <c r="B3" s="111" t="s">
        <v>89</v>
      </c>
      <c r="C3" s="111"/>
      <c r="D3" s="4" t="s">
        <v>81</v>
      </c>
      <c r="E3" s="111" t="s">
        <v>180</v>
      </c>
      <c r="F3" s="111"/>
      <c r="G3" s="111"/>
      <c r="H3" s="112"/>
      <c r="I3" s="112"/>
      <c r="J3" s="5"/>
      <c r="K3" s="5"/>
      <c r="L3" s="5"/>
      <c r="M3" s="5"/>
    </row>
    <row r="4" spans="1:13" x14ac:dyDescent="0.2">
      <c r="A4" s="4" t="s">
        <v>82</v>
      </c>
      <c r="B4" s="113" t="s">
        <v>181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x14ac:dyDescent="0.2">
      <c r="A5" s="2" t="s">
        <v>84</v>
      </c>
      <c r="B5" s="113" t="s">
        <v>183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x14ac:dyDescent="0.2">
      <c r="A6" s="8" t="s">
        <v>88</v>
      </c>
      <c r="B6" s="115" t="s">
        <v>182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8" customFormat="1" x14ac:dyDescent="0.2">
      <c r="A11" s="7">
        <v>1</v>
      </c>
      <c r="B11" s="7" t="s">
        <v>86</v>
      </c>
      <c r="C11" s="13" t="s">
        <v>190</v>
      </c>
      <c r="D11" s="116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1:13" s="58" customFormat="1" x14ac:dyDescent="0.2">
      <c r="A12" s="7">
        <v>2</v>
      </c>
      <c r="B12" s="7" t="s">
        <v>87</v>
      </c>
      <c r="C12" s="13">
        <v>2016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x14ac:dyDescent="0.2">
      <c r="A13" s="7">
        <v>3</v>
      </c>
      <c r="B13" t="s">
        <v>0</v>
      </c>
      <c r="C13" s="13" t="s">
        <v>93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">
      <c r="A14" s="7">
        <v>4</v>
      </c>
      <c r="B14" t="s">
        <v>1</v>
      </c>
      <c r="C14" s="13" t="s">
        <v>211</v>
      </c>
      <c r="D14" s="116" t="s">
        <v>63</v>
      </c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">
      <c r="A15" s="7">
        <v>5</v>
      </c>
      <c r="B15" t="s">
        <v>2</v>
      </c>
      <c r="C15" s="14">
        <v>42563</v>
      </c>
      <c r="D15" s="116" t="s">
        <v>64</v>
      </c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x14ac:dyDescent="0.2">
      <c r="A16" s="7">
        <v>6</v>
      </c>
      <c r="B16" t="s">
        <v>3</v>
      </c>
      <c r="C16" s="13" t="s">
        <v>237</v>
      </c>
      <c r="D16" s="116" t="s">
        <v>65</v>
      </c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4" x14ac:dyDescent="0.2">
      <c r="A17" s="7">
        <v>7</v>
      </c>
      <c r="B17" t="s">
        <v>4</v>
      </c>
      <c r="C17" s="13" t="s">
        <v>97</v>
      </c>
      <c r="D17" s="116" t="s">
        <v>32</v>
      </c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4" x14ac:dyDescent="0.2">
      <c r="A18" s="7">
        <v>8</v>
      </c>
      <c r="B18" t="s">
        <v>5</v>
      </c>
      <c r="C18" s="13" t="s">
        <v>94</v>
      </c>
      <c r="D18" s="116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4" x14ac:dyDescent="0.2">
      <c r="A19" s="7">
        <v>9</v>
      </c>
      <c r="B19" t="s">
        <v>27</v>
      </c>
      <c r="C19" s="13"/>
      <c r="D19" s="116" t="s">
        <v>73</v>
      </c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4" x14ac:dyDescent="0.2">
      <c r="A20" s="7">
        <v>10</v>
      </c>
      <c r="B20" t="s">
        <v>6</v>
      </c>
      <c r="C20" s="13" t="s">
        <v>207</v>
      </c>
      <c r="D20" s="116" t="s">
        <v>55</v>
      </c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4" x14ac:dyDescent="0.2">
      <c r="A21" s="7">
        <v>11</v>
      </c>
      <c r="B21" t="s">
        <v>7</v>
      </c>
      <c r="C21" s="13" t="s">
        <v>96</v>
      </c>
      <c r="D21" s="116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4" x14ac:dyDescent="0.2">
      <c r="A22" s="7">
        <v>12</v>
      </c>
      <c r="B22" t="s">
        <v>8</v>
      </c>
      <c r="C22" s="13" t="s">
        <v>193</v>
      </c>
      <c r="D22" s="116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1:14" x14ac:dyDescent="0.2">
      <c r="A23" s="7">
        <v>13</v>
      </c>
      <c r="B23" t="s">
        <v>9</v>
      </c>
      <c r="C23" s="13">
        <v>250</v>
      </c>
      <c r="D23" s="116" t="s">
        <v>53</v>
      </c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14" x14ac:dyDescent="0.2">
      <c r="A24" s="7">
        <v>14</v>
      </c>
      <c r="B24" t="s">
        <v>10</v>
      </c>
      <c r="C24" s="13" t="s">
        <v>165</v>
      </c>
      <c r="D24" s="116" t="s">
        <v>53</v>
      </c>
      <c r="E24" s="120"/>
      <c r="F24" s="120"/>
      <c r="G24" s="120"/>
      <c r="H24" s="120"/>
      <c r="I24" s="120"/>
      <c r="J24" s="120"/>
      <c r="K24" s="120"/>
      <c r="L24" s="120"/>
      <c r="M24" s="120"/>
    </row>
    <row r="25" spans="1:14" x14ac:dyDescent="0.2">
      <c r="A25" s="7">
        <v>15</v>
      </c>
      <c r="B25" t="s">
        <v>11</v>
      </c>
      <c r="C25" s="13" t="s">
        <v>206</v>
      </c>
      <c r="D25" s="116" t="s">
        <v>54</v>
      </c>
      <c r="E25" s="120"/>
      <c r="F25" s="120"/>
      <c r="G25" s="120"/>
      <c r="H25" s="120"/>
      <c r="I25" s="120"/>
      <c r="J25" s="120"/>
      <c r="K25" s="120"/>
      <c r="L25" s="120"/>
      <c r="M25" s="120"/>
      <c r="N25">
        <f>20487-19847</f>
        <v>640</v>
      </c>
    </row>
    <row r="26" spans="1:14" x14ac:dyDescent="0.2">
      <c r="A26" s="7">
        <v>16</v>
      </c>
      <c r="B26" t="s">
        <v>12</v>
      </c>
      <c r="C26" s="13" t="s">
        <v>95</v>
      </c>
      <c r="D26" s="116" t="s">
        <v>30</v>
      </c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14" x14ac:dyDescent="0.2">
      <c r="A27" s="7">
        <v>17</v>
      </c>
      <c r="B27" t="s">
        <v>13</v>
      </c>
      <c r="C27" s="18">
        <v>1</v>
      </c>
      <c r="D27" s="116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14" x14ac:dyDescent="0.2">
      <c r="A28" s="7">
        <v>18</v>
      </c>
      <c r="B28" t="s">
        <v>14</v>
      </c>
      <c r="C28" s="13">
        <v>90</v>
      </c>
      <c r="D28" s="116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4" x14ac:dyDescent="0.2">
      <c r="A29" s="7">
        <v>19</v>
      </c>
      <c r="B29" t="s">
        <v>56</v>
      </c>
      <c r="C29" s="13" t="s">
        <v>98</v>
      </c>
      <c r="D29" s="116" t="s">
        <v>57</v>
      </c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4" x14ac:dyDescent="0.2">
      <c r="A30" s="7">
        <v>20</v>
      </c>
      <c r="B30" t="s">
        <v>15</v>
      </c>
      <c r="C30" s="13">
        <v>8.6</v>
      </c>
      <c r="D30" s="116" t="s">
        <v>60</v>
      </c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4" x14ac:dyDescent="0.2">
      <c r="A31" s="7">
        <v>21</v>
      </c>
      <c r="B31" t="s">
        <v>58</v>
      </c>
      <c r="C31" s="13" t="s">
        <v>98</v>
      </c>
      <c r="D31" s="116" t="s">
        <v>59</v>
      </c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4" x14ac:dyDescent="0.2">
      <c r="A32" s="7">
        <v>22</v>
      </c>
      <c r="B32" t="s">
        <v>16</v>
      </c>
      <c r="C32" s="13"/>
      <c r="D32" s="116" t="s">
        <v>74</v>
      </c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7">
        <v>23</v>
      </c>
      <c r="B33" t="s">
        <v>17</v>
      </c>
      <c r="C33" s="13" t="s">
        <v>155</v>
      </c>
      <c r="D33" s="116" t="s">
        <v>74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3" x14ac:dyDescent="0.2">
      <c r="A34" s="7">
        <v>24</v>
      </c>
      <c r="B34" t="s">
        <v>28</v>
      </c>
      <c r="C34" s="19">
        <v>0.52777777777777779</v>
      </c>
      <c r="D34" s="116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x14ac:dyDescent="0.2">
      <c r="A35" s="7">
        <v>25</v>
      </c>
      <c r="B35" t="s">
        <v>29</v>
      </c>
      <c r="C35" s="19">
        <v>0.56597222222222221</v>
      </c>
      <c r="D35" s="116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x14ac:dyDescent="0.2">
      <c r="A36" s="7">
        <v>26</v>
      </c>
      <c r="B36" t="s">
        <v>18</v>
      </c>
      <c r="C36" s="13">
        <v>1</v>
      </c>
      <c r="D36" s="116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3" x14ac:dyDescent="0.2">
      <c r="A37" s="7">
        <v>27</v>
      </c>
      <c r="B37" t="s">
        <v>19</v>
      </c>
      <c r="C37" s="13" t="s">
        <v>98</v>
      </c>
      <c r="D37" s="116" t="s">
        <v>77</v>
      </c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3" x14ac:dyDescent="0.2">
      <c r="A38" s="7">
        <v>28</v>
      </c>
      <c r="B38" t="s">
        <v>75</v>
      </c>
      <c r="C38" s="13" t="s">
        <v>99</v>
      </c>
      <c r="D38" s="116" t="s">
        <v>76</v>
      </c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3" x14ac:dyDescent="0.2">
      <c r="A39" s="7">
        <v>29</v>
      </c>
      <c r="B39" t="s">
        <v>69</v>
      </c>
      <c r="C39" s="13"/>
      <c r="D39" s="116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x14ac:dyDescent="0.2">
      <c r="A40" s="7">
        <v>30</v>
      </c>
      <c r="B40" t="s">
        <v>20</v>
      </c>
      <c r="C40" s="13">
        <v>276</v>
      </c>
      <c r="D40" s="116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x14ac:dyDescent="0.2">
      <c r="A41" s="7">
        <v>31</v>
      </c>
      <c r="B41" t="s">
        <v>68</v>
      </c>
      <c r="C41" s="13"/>
      <c r="D41" s="116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3" x14ac:dyDescent="0.2">
      <c r="A42" s="7">
        <v>32</v>
      </c>
      <c r="B42" t="s">
        <v>21</v>
      </c>
      <c r="C42" s="13">
        <v>15.5</v>
      </c>
      <c r="D42" s="116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">
      <c r="A43" s="7">
        <v>33</v>
      </c>
      <c r="B43" t="s">
        <v>22</v>
      </c>
      <c r="C43" s="13" t="s">
        <v>143</v>
      </c>
      <c r="D43" s="116" t="s">
        <v>72</v>
      </c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3" x14ac:dyDescent="0.2">
      <c r="A44" s="7">
        <v>34</v>
      </c>
      <c r="B44" t="s">
        <v>70</v>
      </c>
      <c r="C44" s="13"/>
      <c r="D44" s="116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3" x14ac:dyDescent="0.2">
      <c r="A45" s="7">
        <v>35</v>
      </c>
      <c r="B45" t="s">
        <v>23</v>
      </c>
      <c r="C45" s="13" t="s">
        <v>208</v>
      </c>
      <c r="D45" s="116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x14ac:dyDescent="0.2">
      <c r="A46" s="7">
        <v>36</v>
      </c>
      <c r="B46" t="s">
        <v>24</v>
      </c>
      <c r="C46" s="13" t="s">
        <v>141</v>
      </c>
      <c r="D46" s="116" t="s">
        <v>51</v>
      </c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x14ac:dyDescent="0.2">
      <c r="A47" s="7">
        <v>37</v>
      </c>
      <c r="B47" t="s">
        <v>52</v>
      </c>
      <c r="C47" s="13"/>
      <c r="D47" s="116" t="s">
        <v>67</v>
      </c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3" x14ac:dyDescent="0.2">
      <c r="A48" s="7">
        <v>38</v>
      </c>
      <c r="B48" t="s">
        <v>25</v>
      </c>
      <c r="C48" s="13"/>
      <c r="D48" s="116" t="s">
        <v>61</v>
      </c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7">
        <v>39</v>
      </c>
      <c r="B49" t="s">
        <v>71</v>
      </c>
      <c r="C49" s="13"/>
      <c r="D49" s="116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7">
        <v>40</v>
      </c>
      <c r="B50" t="s">
        <v>48</v>
      </c>
      <c r="C50" s="13" t="s">
        <v>100</v>
      </c>
      <c r="D50" s="116" t="s">
        <v>49</v>
      </c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7">
        <v>41</v>
      </c>
      <c r="B51" t="s">
        <v>26</v>
      </c>
      <c r="C51" s="13" t="s">
        <v>101</v>
      </c>
      <c r="D51" s="116" t="s">
        <v>50</v>
      </c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7">
        <v>42</v>
      </c>
      <c r="B52" t="s">
        <v>62</v>
      </c>
      <c r="C52" s="13" t="s">
        <v>102</v>
      </c>
      <c r="D52" s="116" t="s">
        <v>66</v>
      </c>
      <c r="E52" s="120"/>
      <c r="F52" s="120"/>
      <c r="G52" s="120"/>
      <c r="H52" s="120"/>
      <c r="I52" s="120"/>
      <c r="J52" s="120"/>
      <c r="K52" s="120"/>
      <c r="L52" s="120"/>
      <c r="M52" s="120"/>
    </row>
  </sheetData>
  <mergeCells count="53">
    <mergeCell ref="B5:C5"/>
    <mergeCell ref="E5:I5"/>
    <mergeCell ref="A1:M1"/>
    <mergeCell ref="A2:C2"/>
    <mergeCell ref="H2:I2"/>
    <mergeCell ref="J2:M2"/>
    <mergeCell ref="B3:C3"/>
    <mergeCell ref="B4:C4"/>
    <mergeCell ref="E3:I3"/>
    <mergeCell ref="E4:I4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50:M50"/>
    <mergeCell ref="D51:M51"/>
    <mergeCell ref="D52:M52"/>
    <mergeCell ref="D45:M45"/>
    <mergeCell ref="D46:M46"/>
    <mergeCell ref="D47:M47"/>
    <mergeCell ref="D48:M48"/>
    <mergeCell ref="D49:M49"/>
  </mergeCells>
  <hyperlinks>
    <hyperlink ref="B6" r:id="rId1"/>
  </hyperlinks>
  <printOptions gridLines="1"/>
  <pageMargins left="0.5" right="0.5" top="0.5" bottom="0.25" header="0.3" footer="0.3"/>
  <pageSetup scale="8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</vt:i4>
      </vt:variant>
    </vt:vector>
  </HeadingPairs>
  <TitlesOfParts>
    <vt:vector size="44" baseType="lpstr">
      <vt:lpstr>Sheep Creek AQ1_17.55</vt:lpstr>
      <vt:lpstr>Sheep Creek AQ1_17.55_fish</vt:lpstr>
      <vt:lpstr>Sheep Creek AQ1_17.6</vt:lpstr>
      <vt:lpstr>Sheep Creek AQ1_17.6_fish</vt:lpstr>
      <vt:lpstr>Sheep Creek AQ2_22.6</vt:lpstr>
      <vt:lpstr>Sheep Creek AQ2_22.6_fish</vt:lpstr>
      <vt:lpstr>Sheep Creek AQ2_22.7</vt:lpstr>
      <vt:lpstr>Sheep Creek AQ2_22.7_fish</vt:lpstr>
      <vt:lpstr>Sheep Creek AQ3_19.2</vt:lpstr>
      <vt:lpstr>Sheep Creek AQ3_19.2_fish</vt:lpstr>
      <vt:lpstr>Sheep Creek AQ3_19.25</vt:lpstr>
      <vt:lpstr>Sheep Creek AQ3_19.25fish</vt:lpstr>
      <vt:lpstr>Spring Creek_19.2</vt:lpstr>
      <vt:lpstr>Spring Creek_19.2_fish</vt:lpstr>
      <vt:lpstr>CoonCreek</vt:lpstr>
      <vt:lpstr>CoonCreek_AQ4_fish</vt:lpstr>
      <vt:lpstr>Sheep Creek AQ4_18.3</vt:lpstr>
      <vt:lpstr>Sheep Creek AQ4_18.3_fish</vt:lpstr>
      <vt:lpstr>Sheep Creek AQ4_18.35</vt:lpstr>
      <vt:lpstr>Sheep Creek AQ4_18.35_fish</vt:lpstr>
      <vt:lpstr>Sheep Creek AQ10_15.7</vt:lpstr>
      <vt:lpstr>Sheep Creek AQ10_15.7_fish</vt:lpstr>
      <vt:lpstr>Sheep Creek AQ10_15.8</vt:lpstr>
      <vt:lpstr>Sheep Creek AQ10_15.8_fish</vt:lpstr>
      <vt:lpstr>Sheep Creek AQ11_15.1</vt:lpstr>
      <vt:lpstr>Sheep Creek AQ11_15.1_fish</vt:lpstr>
      <vt:lpstr>Sheep Creek AQ11_15.2</vt:lpstr>
      <vt:lpstr>Sheep Creek AQ11_15.2_fish</vt:lpstr>
      <vt:lpstr>Little Sheep Creek AQ7_0.1</vt:lpstr>
      <vt:lpstr>Little Sheep Creek AQ7_0.1_fish</vt:lpstr>
      <vt:lpstr>Little Sheep Creek AQ7_0.15</vt:lpstr>
      <vt:lpstr>Little Sheep AQ7_0.15_fish</vt:lpstr>
      <vt:lpstr>Little Sheep Creek AQ8_0.6</vt:lpstr>
      <vt:lpstr>Little Sheep Creek AQ8_0.6_fish</vt:lpstr>
      <vt:lpstr>Little Sheep Creek AQ8_0.7</vt:lpstr>
      <vt:lpstr>Little Sheep Creek AQ8_0.7_fish</vt:lpstr>
      <vt:lpstr>Tenderfoot_AQ5_9.35</vt:lpstr>
      <vt:lpstr>Tenderfoot_AQ5_9.35_fish</vt:lpstr>
      <vt:lpstr>Tenderfoot_AQ5_9.4</vt:lpstr>
      <vt:lpstr>Tenderfoot_AQ5_9.4_fish</vt:lpstr>
      <vt:lpstr>Tenderfoot_AQ6_9.45</vt:lpstr>
      <vt:lpstr>Tenderfoot_AQ6_9.45_fish</vt:lpstr>
      <vt:lpstr>'Sheep Creek AQ2_22.6'!Print_Area</vt:lpstr>
      <vt:lpstr>'Sheep Creek AQ3_19.2_fish'!Print_Area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Giddings, Beth</dc:creator>
  <cp:lastModifiedBy>user</cp:lastModifiedBy>
  <cp:lastPrinted>2013-06-06T22:34:15Z</cp:lastPrinted>
  <dcterms:created xsi:type="dcterms:W3CDTF">2012-04-24T15:52:57Z</dcterms:created>
  <dcterms:modified xsi:type="dcterms:W3CDTF">2016-12-30T16:42:34Z</dcterms:modified>
</cp:coreProperties>
</file>