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WP2014\"/>
    </mc:Choice>
  </mc:AlternateContent>
  <bookViews>
    <workbookView xWindow="360" yWindow="432" windowWidth="15480" windowHeight="8388" tabRatio="758" firstSheet="32" activeTab="35"/>
  </bookViews>
  <sheets>
    <sheet name="Sheep Creek AQ1_17.55" sheetId="7" r:id="rId1"/>
    <sheet name="Sheep Creek AQ1_17.55_fish" sheetId="17" r:id="rId2"/>
    <sheet name="Sheep Creek AQ1_17.6" sheetId="19" r:id="rId3"/>
    <sheet name="Sheep Creek AQ1_17.6_fish" sheetId="20" r:id="rId4"/>
    <sheet name="Sheep Creek AQ2_22.6" sheetId="5" r:id="rId5"/>
    <sheet name="Sheep Creek AQ2_22.6_fish" sheetId="18" r:id="rId6"/>
    <sheet name="Sheep Creek AQ2_22.7" sheetId="21" r:id="rId7"/>
    <sheet name="Sheep Creek AQ2_22.7_fish" sheetId="22" r:id="rId8"/>
    <sheet name="Sheep Creek AQ3_18.2" sheetId="2" r:id="rId9"/>
    <sheet name="Sheep Creek AQ3_18.2_fish" sheetId="4" r:id="rId10"/>
    <sheet name="Sheep Creek AQ3_18.25" sheetId="23" r:id="rId11"/>
    <sheet name="Sheep Creek AQ3_18.25fish" sheetId="24" r:id="rId12"/>
    <sheet name="Sheep Creek AQ4_18.3" sheetId="6" r:id="rId13"/>
    <sheet name="Sheep Creek AQ4_18.3_fish" sheetId="27" r:id="rId14"/>
    <sheet name="Sheep Creek AQ4_18.35" sheetId="25" r:id="rId15"/>
    <sheet name="Sheep Creek AQ4_18.35_fish" sheetId="26" r:id="rId16"/>
    <sheet name="Little Sheep Creek AQ7_0.1" sheetId="8" r:id="rId17"/>
    <sheet name="Little Sheep Creek AQ7_0.1_fish" sheetId="29" r:id="rId18"/>
    <sheet name="Little Sheep AQ7_0.1spring" sheetId="35" r:id="rId19"/>
    <sheet name="Little Sheep AQ7_0.1_fishspring" sheetId="36" r:id="rId20"/>
    <sheet name="Little Sheep Creek AQ7_0.15" sheetId="28" r:id="rId21"/>
    <sheet name="Little Sheep AQ7_0.15_fish" sheetId="30" r:id="rId22"/>
    <sheet name="Little SheepAQ7_0.15spring" sheetId="37" r:id="rId23"/>
    <sheet name="Little SheepAQ7_0.15_fishspring" sheetId="38" r:id="rId24"/>
    <sheet name="Little Sheep Creek AQ8_0.6" sheetId="9" r:id="rId25"/>
    <sheet name="Little Sheep Creek AQ8_0.6_fish" sheetId="10" r:id="rId26"/>
    <sheet name="Little Sheep AQ8_0.6spring" sheetId="31" r:id="rId27"/>
    <sheet name="Little Sheep AQ8_0.6_fishspring" sheetId="32" r:id="rId28"/>
    <sheet name="Little Sheep Creek AQ8_0.7" sheetId="11" r:id="rId29"/>
    <sheet name="Little Sheep Creek AQ8_0.7_fish" sheetId="12" r:id="rId30"/>
    <sheet name="Little Sheep AQ8_0.7spring" sheetId="33" r:id="rId31"/>
    <sheet name="Little Sheep AQ8_0.7_fishspring" sheetId="34" r:id="rId32"/>
    <sheet name="Tenderfoot_AQ5_9.35" sheetId="13" r:id="rId33"/>
    <sheet name="Tenderfoot_AQ5_9.35_fish" sheetId="15" r:id="rId34"/>
    <sheet name="Tenderfoot_AQ5_9.4" sheetId="14" r:id="rId35"/>
    <sheet name="Tenderfoot_AQ5_9.4_fish" sheetId="16" r:id="rId36"/>
  </sheets>
  <definedNames>
    <definedName name="_xlnm.Print_Area" localSheetId="4">'Sheep Creek AQ2_22.6'!$A$1:$C$17</definedName>
    <definedName name="_xlnm.Print_Area" localSheetId="9">'Sheep Creek AQ3_18.2_fish'!$1:$23</definedName>
    <definedName name="Purpose">#REF!</definedName>
  </definedNames>
  <calcPr calcId="152511"/>
</workbook>
</file>

<file path=xl/calcChain.xml><?xml version="1.0" encoding="utf-8"?>
<calcChain xmlns="http://schemas.openxmlformats.org/spreadsheetml/2006/main">
  <c r="D59" i="30" l="1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3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3" i="29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D37" i="15" l="1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35" i="4" l="1"/>
  <c r="D34" i="4"/>
  <c r="D33" i="4"/>
  <c r="D32" i="4"/>
  <c r="D31" i="4"/>
  <c r="N25" i="6" l="1"/>
  <c r="N25" i="25"/>
  <c r="N25" i="23"/>
  <c r="N25" i="2"/>
  <c r="N25" i="21"/>
  <c r="N25" i="14"/>
  <c r="N24" i="13"/>
  <c r="O24" i="13" s="1"/>
  <c r="N35" i="19"/>
</calcChain>
</file>

<file path=xl/sharedStrings.xml><?xml version="1.0" encoding="utf-8"?>
<sst xmlns="http://schemas.openxmlformats.org/spreadsheetml/2006/main" count="3582" uniqueCount="197">
  <si>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</si>
  <si>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</si>
  <si>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</si>
  <si>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</si>
  <si>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</si>
  <si>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</si>
  <si>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</si>
  <si>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</si>
  <si>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</si>
  <si>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</si>
  <si>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</si>
  <si>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</si>
  <si>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</si>
  <si>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</si>
  <si>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</si>
  <si>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</si>
  <si>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</si>
  <si>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</si>
  <si>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</si>
  <si>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</si>
  <si>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</si>
  <si>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</si>
  <si>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</si>
  <si>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</si>
  <si>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</si>
  <si>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</si>
  <si>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</si>
  <si>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</si>
  <si>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</si>
  <si>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</si>
  <si>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</si>
  <si>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</si>
  <si>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</si>
  <si>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</si>
  <si>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</si>
  <si>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</si>
  <si>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</si>
  <si>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</si>
  <si>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</si>
  <si>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</si>
  <si>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</si>
  <si>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</si>
  <si>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</si>
  <si>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</si>
  <si>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</si>
  <si>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</si>
  <si>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</si>
  <si>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</si>
  <si>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</si>
  <si>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</si>
  <si>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</si>
  <si>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</si>
  <si>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</si>
  <si>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</si>
  <si>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</si>
  <si>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</si>
  <si>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</si>
  <si>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</si>
  <si>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</si>
  <si>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</si>
  <si>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</si>
  <si>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</si>
  <si>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</si>
  <si>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</si>
  <si>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</si>
  <si>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</si>
  <si>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</si>
  <si>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</si>
  <si>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</si>
  <si>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</si>
  <si>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</si>
  <si>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</si>
  <si>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</si>
  <si>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</si>
  <si>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</si>
  <si>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</si>
  <si>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</si>
  <si>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</si>
  <si>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</si>
  <si>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</si>
  <si>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</si>
  <si>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</si>
  <si>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</si>
  <si>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</si>
  <si>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</si>
  <si>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</si>
  <si>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</si>
  <si>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</si>
  <si>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</si>
  <si>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</si>
  <si>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Montana Natural Heritage Program</t>
  </si>
  <si>
    <t>1515 E. Sixth Ave.  Box 201800</t>
  </si>
  <si>
    <t>Helena</t>
  </si>
  <si>
    <t>MT   59620-1800</t>
  </si>
  <si>
    <t>406-449-6458</t>
  </si>
  <si>
    <t>dstagliano@mt.gov</t>
  </si>
  <si>
    <t xml:space="preserve">Sheet 1.  Sampling metadata: The information below is the top portion (header) of the FWP Netting Field Form.  </t>
  </si>
  <si>
    <t>Sheep Creek</t>
  </si>
  <si>
    <t>Backpack</t>
  </si>
  <si>
    <t>D Stagliano, P. Brown</t>
  </si>
  <si>
    <t>all</t>
  </si>
  <si>
    <t xml:space="preserve">Smith Root </t>
  </si>
  <si>
    <t>LR-20</t>
  </si>
  <si>
    <t>Baseline-Long-term Monitoring</t>
  </si>
  <si>
    <t>m</t>
  </si>
  <si>
    <t>tube</t>
  </si>
  <si>
    <t>mm</t>
  </si>
  <si>
    <t>g</t>
  </si>
  <si>
    <t>total</t>
  </si>
  <si>
    <t>Little Sheep Creek</t>
  </si>
  <si>
    <t>2.0-3.0</t>
  </si>
  <si>
    <t>003</t>
  </si>
  <si>
    <t>BRTR</t>
  </si>
  <si>
    <t>135</t>
  </si>
  <si>
    <t>RMSC</t>
  </si>
  <si>
    <t>1 + 2</t>
  </si>
  <si>
    <t>2nd Pass</t>
  </si>
  <si>
    <t>000</t>
  </si>
  <si>
    <t>No Fish Caught</t>
  </si>
  <si>
    <t xml:space="preserve"> </t>
  </si>
  <si>
    <t>0.7  AQ8</t>
  </si>
  <si>
    <t>Tenderfoot Creek</t>
  </si>
  <si>
    <t>001</t>
  </si>
  <si>
    <t>RBTR</t>
  </si>
  <si>
    <t>50-60</t>
  </si>
  <si>
    <t>60-70</t>
  </si>
  <si>
    <t>80-90</t>
  </si>
  <si>
    <t>90-100</t>
  </si>
  <si>
    <t>100-110</t>
  </si>
  <si>
    <t>110-120</t>
  </si>
  <si>
    <t>120-130</t>
  </si>
  <si>
    <t>011</t>
  </si>
  <si>
    <t>1 &amp; 2</t>
  </si>
  <si>
    <t>right</t>
  </si>
  <si>
    <t>004</t>
  </si>
  <si>
    <t>LOLE</t>
  </si>
  <si>
    <t>Sheep Creek 17.6  AQ1</t>
  </si>
  <si>
    <t>Sheep Creek 17.55  AQ1</t>
  </si>
  <si>
    <t>Sheep Creek 22.6  AQ2</t>
  </si>
  <si>
    <t>Sheep Creek 22.7  AQ2</t>
  </si>
  <si>
    <t>2nd pass</t>
  </si>
  <si>
    <t>085</t>
  </si>
  <si>
    <t>MOWH</t>
  </si>
  <si>
    <t>Sheep Creek 18.2  AQ3</t>
  </si>
  <si>
    <t>Sheep Creek 18.25  AQ3</t>
  </si>
  <si>
    <t>057</t>
  </si>
  <si>
    <t>039</t>
  </si>
  <si>
    <t>Sheep Creek 18.3  AQ4</t>
  </si>
  <si>
    <t>Sheep Creek 18.35  AQ4</t>
  </si>
  <si>
    <t>Little Sheep 0.1  AQ7</t>
  </si>
  <si>
    <t>Little Sheep 0.15  AQ7</t>
  </si>
  <si>
    <t>Tenderfoot 9.35 AQ5</t>
  </si>
  <si>
    <t>Little Sheep 0.6  AQ8</t>
  </si>
  <si>
    <t>CFS</t>
  </si>
  <si>
    <t>estimated</t>
  </si>
  <si>
    <t>Deg C</t>
  </si>
  <si>
    <t>46.79512/-110.910367</t>
  </si>
  <si>
    <t>46.79336/-110.910938</t>
  </si>
  <si>
    <t>46.95049/-111.14739</t>
  </si>
  <si>
    <t>Tenderfoot Creek 9.4 AQ5</t>
  </si>
  <si>
    <t>46.95077/-111.14479</t>
  </si>
  <si>
    <t>46.769087/-110.8749</t>
  </si>
  <si>
    <t>46.768352/ -110.8744</t>
  </si>
  <si>
    <t>0.8-1.8</t>
  </si>
  <si>
    <t>LR-24</t>
  </si>
  <si>
    <t>46.777667/ -110.85344</t>
  </si>
  <si>
    <t>46.772124/ -110.85566</t>
  </si>
  <si>
    <t>46.777247/ -110.89881</t>
  </si>
  <si>
    <t>46.777667/ -110.898001</t>
  </si>
  <si>
    <t>46.785116/ -110.908826</t>
  </si>
  <si>
    <t>46.784465/ -110.9065</t>
  </si>
  <si>
    <t>46.775038/ -110.89779</t>
  </si>
  <si>
    <t>estimate</t>
  </si>
  <si>
    <t>left middle</t>
  </si>
  <si>
    <t xml:space="preserve">   </t>
  </si>
  <si>
    <t xml:space="preserve">    </t>
  </si>
  <si>
    <t>mostly rainbow, but with faint throat slash</t>
  </si>
  <si>
    <t>0.8-2.0</t>
  </si>
  <si>
    <t>SCP 09-2015</t>
  </si>
  <si>
    <t>MOWF</t>
  </si>
  <si>
    <t>70-80</t>
  </si>
  <si>
    <t>CTxRBTR</t>
  </si>
  <si>
    <t>WHSU</t>
  </si>
  <si>
    <t>LODA</t>
  </si>
  <si>
    <t>Measured</t>
  </si>
  <si>
    <t>2.0-2.5</t>
  </si>
  <si>
    <t>Estimated</t>
  </si>
  <si>
    <t>No fish collected</t>
  </si>
  <si>
    <t>OOO</t>
  </si>
  <si>
    <t>0.17- 0.25</t>
  </si>
  <si>
    <t>Estimate</t>
  </si>
  <si>
    <t>dstagliano@mt.gov / dstagliano88@gmail.com</t>
  </si>
  <si>
    <t>EBT</t>
  </si>
  <si>
    <t>white grub</t>
  </si>
  <si>
    <t>reduced operculum</t>
  </si>
  <si>
    <t>reduced op[erculum</t>
  </si>
  <si>
    <t>chromatophore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</si>
</sst>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5" applyNumberFormat="0" applyAlignment="0" applyProtection="0"/>
    <xf numFmtId="0" fontId="9" fillId="28" borderId="6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5" applyNumberFormat="0" applyAlignment="0" applyProtection="0"/>
    <xf numFmtId="0" fontId="17" fillId="0" borderId="10" applyNumberFormat="0" applyFill="0" applyAlignment="0" applyProtection="0"/>
    <xf numFmtId="0" fontId="18" fillId="31" borderId="0" applyNumberFormat="0" applyBorder="0" applyAlignment="0" applyProtection="0"/>
    <xf numFmtId="0" fontId="5" fillId="32" borderId="11" applyNumberFormat="0" applyFont="0" applyAlignment="0" applyProtection="0"/>
    <xf numFmtId="0" fontId="19" fillId="27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72">
    <xf numFmtId="0" fontId="0" fillId="0" borderId="0" xfId="0"/>
    <xf numFmtId="0" fontId="21" fillId="0" borderId="0" xfId="0" applyFont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2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/>
    <xf numFmtId="0" fontId="0" fillId="0" borderId="0" xfId="0" applyBorder="1" applyAlignment="1">
      <alignment horizontal="left"/>
    </xf>
    <xf numFmtId="0" fontId="21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" fontId="21" fillId="0" borderId="0" xfId="0" applyNumberFormat="1" applyFont="1"/>
    <xf numFmtId="1" fontId="0" fillId="0" borderId="0" xfId="0" applyNumberFormat="1"/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0" fontId="0" fillId="0" borderId="0" xfId="0"/>
    <xf numFmtId="2" fontId="21" fillId="0" borderId="0" xfId="0" applyNumberFormat="1" applyFont="1"/>
    <xf numFmtId="2" fontId="0" fillId="0" borderId="0" xfId="0" applyNumberForma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3" fillId="0" borderId="0" xfId="0" applyFont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23" fillId="0" borderId="2" xfId="0" applyFont="1" applyBorder="1" applyAlignment="1">
      <alignment horizontal="center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1" fontId="0" fillId="0" borderId="0" xfId="0" applyNumberFormat="1" applyAlignment="1">
      <alignment horizontal="center" wrapText="1"/>
    </xf>
    <xf numFmtId="164" fontId="0" fillId="0" borderId="0" xfId="0" applyNumberForma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protection locked="0"/>
    </xf>
    <xf numFmtId="0" fontId="0" fillId="0" borderId="3" xfId="0" applyBorder="1" applyAlignment="1"/>
    <xf numFmtId="0" fontId="3" fillId="0" borderId="4" xfId="0" applyFont="1" applyBorder="1" applyAlignment="1" applyProtection="1">
      <protection locked="0"/>
    </xf>
    <xf numFmtId="0" fontId="0" fillId="0" borderId="4" xfId="0" applyBorder="1" applyAlignment="1"/>
    <xf numFmtId="0" fontId="15" fillId="0" borderId="4" xfId="34" applyBorder="1" applyAlignment="1"/>
    <xf numFmtId="0" fontId="0" fillId="0" borderId="15" xfId="0" applyFont="1" applyBorder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0" fillId="0" borderId="0" xfId="0" applyFont="1" applyAlignme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4" fontId="21" fillId="0" borderId="0" xfId="0" applyNumberFormat="1" applyFont="1"/>
    <xf numFmtId="0" fontId="0" fillId="0" borderId="2" xfId="0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2" fontId="2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agliano@mt.go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@mt.gov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agliano@m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0" workbookViewId="0">
      <selection activeCell="C39" sqref="C39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137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5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5" x14ac:dyDescent="0.25">
      <c r="A20" s="7">
        <v>10</v>
      </c>
      <c r="B20" t="s">
        <v>6</v>
      </c>
      <c r="C20" s="13" t="s">
        <v>132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5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5" x14ac:dyDescent="0.25">
      <c r="A23" s="7">
        <v>13</v>
      </c>
      <c r="B23" t="s">
        <v>9</v>
      </c>
      <c r="C23" s="13">
        <v>230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7">
        <v>14</v>
      </c>
      <c r="B24" t="s">
        <v>10</v>
      </c>
      <c r="C24" s="13" t="s">
        <v>177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5" x14ac:dyDescent="0.25">
      <c r="A25" s="7">
        <v>15</v>
      </c>
      <c r="B25" t="s">
        <v>11</v>
      </c>
      <c r="C25" s="13">
        <v>830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5">
      <c r="A26" s="7">
        <v>16</v>
      </c>
      <c r="B26" t="s">
        <v>12</v>
      </c>
      <c r="C26" s="13" t="s">
        <v>133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5" x14ac:dyDescent="0.25">
      <c r="A27" s="7">
        <v>17</v>
      </c>
      <c r="B27" t="s">
        <v>13</v>
      </c>
      <c r="C27" s="13">
        <v>30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5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5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5" x14ac:dyDescent="0.25">
      <c r="A30" s="7">
        <v>20</v>
      </c>
      <c r="B30" t="s">
        <v>15</v>
      </c>
      <c r="C30" s="13">
        <v>11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5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5">
      <c r="A32" s="7">
        <v>22</v>
      </c>
      <c r="B32" t="s">
        <v>16</v>
      </c>
      <c r="C32" s="13" t="s">
        <v>156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  <c r="N32" s="20" t="s">
        <v>119</v>
      </c>
      <c r="O32" s="20" t="s">
        <v>119</v>
      </c>
    </row>
    <row r="33" spans="1:14" x14ac:dyDescent="0.25">
      <c r="A33" s="7">
        <v>23</v>
      </c>
      <c r="B33" t="s">
        <v>17</v>
      </c>
      <c r="C33" s="13" t="s">
        <v>156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4" x14ac:dyDescent="0.25">
      <c r="A34" s="7">
        <v>24</v>
      </c>
      <c r="B34" t="s">
        <v>28</v>
      </c>
      <c r="C34" s="19">
        <v>0.70833333333333337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4" x14ac:dyDescent="0.25">
      <c r="A35" s="7">
        <v>25</v>
      </c>
      <c r="B35" t="s">
        <v>29</v>
      </c>
      <c r="C35" s="19">
        <v>0.71875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4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4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  <c r="N37" t="s">
        <v>119</v>
      </c>
    </row>
    <row r="38" spans="1:14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4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4" x14ac:dyDescent="0.25">
      <c r="A40" s="7">
        <v>30</v>
      </c>
      <c r="B40" t="s">
        <v>20</v>
      </c>
      <c r="C40" s="13">
        <v>277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4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4" x14ac:dyDescent="0.25">
      <c r="A42" s="7">
        <v>32</v>
      </c>
      <c r="B42" t="s">
        <v>21</v>
      </c>
      <c r="C42" s="13">
        <v>19.100000000000001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4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4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4" x14ac:dyDescent="0.25">
      <c r="A45" s="7">
        <v>35</v>
      </c>
      <c r="B45" t="s">
        <v>23</v>
      </c>
      <c r="C45" s="13">
        <v>47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4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4" x14ac:dyDescent="0.25">
      <c r="A47" s="7">
        <v>37</v>
      </c>
      <c r="B47" t="s">
        <v>52</v>
      </c>
      <c r="C47" s="13" t="s">
        <v>154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4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  <row r="55" spans="1:13" x14ac:dyDescent="0.25">
      <c r="C55" s="15">
        <v>19.100000000000001</v>
      </c>
    </row>
    <row r="56" spans="1:13" x14ac:dyDescent="0.25">
      <c r="C56" s="15">
        <v>277</v>
      </c>
    </row>
    <row r="57" spans="1:13" x14ac:dyDescent="0.25">
      <c r="C57" s="15">
        <v>138</v>
      </c>
    </row>
    <row r="58" spans="1:13" x14ac:dyDescent="0.25">
      <c r="C58" s="15">
        <v>8.1999999999999993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C1" sqref="C1:D1048576"/>
    </sheetView>
  </sheetViews>
  <sheetFormatPr defaultRowHeight="13.2" x14ac:dyDescent="0.25"/>
  <cols>
    <col min="1" max="1" width="9.109375" customWidth="1"/>
    <col min="2" max="2" width="9.109375" style="23" customWidth="1"/>
    <col min="3" max="3" width="9.109375" style="60"/>
    <col min="4" max="4" width="8.88671875" style="60"/>
    <col min="13" max="13" width="11.6640625" customWidth="1"/>
    <col min="14" max="14" width="11.5546875" customWidth="1"/>
    <col min="15" max="15" width="12" customWidth="1"/>
  </cols>
  <sheetData>
    <row r="1" spans="1:17" x14ac:dyDescent="0.25">
      <c r="A1" s="1" t="s">
        <v>33</v>
      </c>
      <c r="B1" s="1"/>
      <c r="C1" s="56" t="s">
        <v>34</v>
      </c>
      <c r="D1" s="56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134</v>
      </c>
      <c r="B2" s="23" t="s">
        <v>135</v>
      </c>
      <c r="C2" s="60">
        <v>445</v>
      </c>
      <c r="D2" s="60">
        <v>897</v>
      </c>
      <c r="E2">
        <v>1</v>
      </c>
    </row>
    <row r="3" spans="1:17" x14ac:dyDescent="0.25">
      <c r="A3" t="s">
        <v>134</v>
      </c>
      <c r="B3" s="23" t="s">
        <v>135</v>
      </c>
      <c r="C3" s="60">
        <v>370</v>
      </c>
      <c r="D3" s="60">
        <v>525</v>
      </c>
      <c r="E3">
        <v>1</v>
      </c>
    </row>
    <row r="4" spans="1:17" x14ac:dyDescent="0.25">
      <c r="A4" t="s">
        <v>122</v>
      </c>
      <c r="B4" s="23" t="s">
        <v>123</v>
      </c>
      <c r="C4" s="60">
        <v>295</v>
      </c>
      <c r="D4" s="60">
        <v>268</v>
      </c>
      <c r="E4">
        <v>1</v>
      </c>
    </row>
    <row r="5" spans="1:17" x14ac:dyDescent="0.25">
      <c r="A5" t="s">
        <v>122</v>
      </c>
      <c r="B5" s="23" t="s">
        <v>123</v>
      </c>
      <c r="C5" s="60">
        <v>259</v>
      </c>
      <c r="D5" s="60">
        <v>172</v>
      </c>
      <c r="E5">
        <v>1</v>
      </c>
    </row>
    <row r="6" spans="1:17" x14ac:dyDescent="0.25">
      <c r="A6" t="s">
        <v>131</v>
      </c>
      <c r="B6" s="23" t="s">
        <v>181</v>
      </c>
      <c r="C6" s="60">
        <v>223</v>
      </c>
      <c r="D6" s="60">
        <v>129</v>
      </c>
      <c r="E6">
        <v>1</v>
      </c>
    </row>
    <row r="7" spans="1:17" x14ac:dyDescent="0.25">
      <c r="A7" t="s">
        <v>111</v>
      </c>
      <c r="B7" s="23" t="s">
        <v>192</v>
      </c>
      <c r="C7" s="60">
        <v>156</v>
      </c>
      <c r="D7" s="60">
        <v>42</v>
      </c>
      <c r="E7">
        <v>1</v>
      </c>
    </row>
    <row r="8" spans="1:17" x14ac:dyDescent="0.25">
      <c r="A8" t="s">
        <v>141</v>
      </c>
      <c r="B8" s="23" t="s">
        <v>142</v>
      </c>
      <c r="C8" s="60">
        <v>261</v>
      </c>
      <c r="D8" s="60">
        <v>205</v>
      </c>
      <c r="E8">
        <v>1</v>
      </c>
    </row>
    <row r="9" spans="1:17" x14ac:dyDescent="0.25">
      <c r="A9" t="s">
        <v>146</v>
      </c>
      <c r="B9" s="23" t="s">
        <v>183</v>
      </c>
      <c r="C9" s="60">
        <v>115</v>
      </c>
      <c r="D9" s="60">
        <v>15</v>
      </c>
      <c r="E9">
        <v>1</v>
      </c>
    </row>
    <row r="10" spans="1:17" x14ac:dyDescent="0.25">
      <c r="A10" t="s">
        <v>113</v>
      </c>
      <c r="B10" s="23" t="s">
        <v>114</v>
      </c>
      <c r="C10" s="60">
        <v>84</v>
      </c>
      <c r="D10" s="70">
        <v>7.1597105920629884</v>
      </c>
      <c r="E10">
        <v>1</v>
      </c>
    </row>
    <row r="11" spans="1:17" x14ac:dyDescent="0.25">
      <c r="A11" t="s">
        <v>113</v>
      </c>
      <c r="B11" s="23" t="s">
        <v>114</v>
      </c>
      <c r="C11" s="60">
        <v>105</v>
      </c>
      <c r="D11" s="70">
        <v>17.187279737169291</v>
      </c>
      <c r="E11">
        <v>1</v>
      </c>
    </row>
    <row r="12" spans="1:17" x14ac:dyDescent="0.25">
      <c r="A12" t="s">
        <v>113</v>
      </c>
      <c r="B12" s="23" t="s">
        <v>114</v>
      </c>
      <c r="C12" s="60">
        <v>38</v>
      </c>
      <c r="D12" s="70">
        <v>1.0515545152656598</v>
      </c>
      <c r="E12">
        <v>1</v>
      </c>
    </row>
    <row r="13" spans="1:17" x14ac:dyDescent="0.25">
      <c r="A13" t="s">
        <v>113</v>
      </c>
      <c r="B13" s="23" t="s">
        <v>114</v>
      </c>
      <c r="C13" s="60">
        <v>45</v>
      </c>
      <c r="D13" s="70">
        <v>1.4079990176624737</v>
      </c>
      <c r="E13">
        <v>1</v>
      </c>
    </row>
    <row r="14" spans="1:17" x14ac:dyDescent="0.25">
      <c r="A14" t="s">
        <v>113</v>
      </c>
      <c r="B14" s="23" t="s">
        <v>114</v>
      </c>
      <c r="C14" s="60">
        <v>38</v>
      </c>
      <c r="D14" s="70">
        <v>1.0515545152656598</v>
      </c>
      <c r="E14">
        <v>1</v>
      </c>
    </row>
    <row r="15" spans="1:17" x14ac:dyDescent="0.25">
      <c r="A15" t="s">
        <v>113</v>
      </c>
      <c r="B15" s="23" t="s">
        <v>114</v>
      </c>
      <c r="C15" s="60">
        <v>67</v>
      </c>
      <c r="D15" s="70">
        <v>3.5239043316718024</v>
      </c>
      <c r="E15">
        <v>1</v>
      </c>
    </row>
    <row r="16" spans="1:17" x14ac:dyDescent="0.25">
      <c r="A16" t="s">
        <v>113</v>
      </c>
      <c r="B16" s="23" t="s">
        <v>114</v>
      </c>
      <c r="C16" s="60">
        <v>73</v>
      </c>
      <c r="D16" s="70">
        <v>4.5256877748898798</v>
      </c>
      <c r="E16">
        <v>1</v>
      </c>
    </row>
    <row r="17" spans="1:5" x14ac:dyDescent="0.25">
      <c r="A17" t="s">
        <v>113</v>
      </c>
      <c r="B17" s="23" t="s">
        <v>114</v>
      </c>
      <c r="C17" s="60">
        <v>96</v>
      </c>
      <c r="D17" s="70">
        <v>11.809089836524626</v>
      </c>
      <c r="E17">
        <v>1</v>
      </c>
    </row>
    <row r="18" spans="1:5" x14ac:dyDescent="0.25">
      <c r="A18" t="s">
        <v>113</v>
      </c>
      <c r="B18" s="23" t="s">
        <v>114</v>
      </c>
      <c r="C18" s="60">
        <v>44</v>
      </c>
      <c r="D18" s="70">
        <v>1.3504927961850464</v>
      </c>
      <c r="E18">
        <v>1</v>
      </c>
    </row>
    <row r="19" spans="1:5" x14ac:dyDescent="0.25">
      <c r="A19" t="s">
        <v>113</v>
      </c>
      <c r="B19" s="23" t="s">
        <v>114</v>
      </c>
      <c r="C19" s="60">
        <v>46</v>
      </c>
      <c r="D19" s="70">
        <v>1.4679539493573512</v>
      </c>
      <c r="E19">
        <v>1</v>
      </c>
    </row>
    <row r="20" spans="1:5" x14ac:dyDescent="0.25">
      <c r="A20" t="s">
        <v>113</v>
      </c>
      <c r="B20" s="23" t="s">
        <v>114</v>
      </c>
      <c r="C20" s="60" t="s">
        <v>124</v>
      </c>
      <c r="D20" s="60">
        <v>2</v>
      </c>
      <c r="E20" s="17">
        <v>5.2</v>
      </c>
    </row>
    <row r="21" spans="1:5" x14ac:dyDescent="0.25">
      <c r="A21" t="s">
        <v>113</v>
      </c>
      <c r="B21" s="23" t="s">
        <v>114</v>
      </c>
      <c r="C21" s="60" t="s">
        <v>125</v>
      </c>
      <c r="D21" s="60">
        <v>3.2</v>
      </c>
      <c r="E21" s="17">
        <v>4.9400000000000004</v>
      </c>
    </row>
    <row r="22" spans="1:5" x14ac:dyDescent="0.25">
      <c r="A22" t="s">
        <v>113</v>
      </c>
      <c r="B22" s="23" t="s">
        <v>114</v>
      </c>
      <c r="C22" s="60" t="s">
        <v>180</v>
      </c>
      <c r="D22" s="60">
        <v>5</v>
      </c>
      <c r="E22" s="17">
        <v>5.2</v>
      </c>
    </row>
    <row r="23" spans="1:5" x14ac:dyDescent="0.25">
      <c r="A23" t="s">
        <v>113</v>
      </c>
      <c r="B23" s="23" t="s">
        <v>114</v>
      </c>
      <c r="C23" s="60" t="s">
        <v>126</v>
      </c>
      <c r="D23" s="60">
        <v>7.4</v>
      </c>
      <c r="E23" s="17">
        <v>9.8800000000000008</v>
      </c>
    </row>
    <row r="24" spans="1:5" x14ac:dyDescent="0.25">
      <c r="A24" t="s">
        <v>113</v>
      </c>
      <c r="B24" s="23" t="s">
        <v>114</v>
      </c>
      <c r="C24" s="60" t="s">
        <v>127</v>
      </c>
      <c r="D24" s="60">
        <v>11</v>
      </c>
      <c r="E24" s="17">
        <v>10.4</v>
      </c>
    </row>
    <row r="25" spans="1:5" x14ac:dyDescent="0.25">
      <c r="A25" t="s">
        <v>113</v>
      </c>
      <c r="B25" s="23" t="s">
        <v>114</v>
      </c>
      <c r="C25" s="60" t="s">
        <v>128</v>
      </c>
      <c r="D25" s="60">
        <v>17</v>
      </c>
      <c r="E25" s="17">
        <v>12.48</v>
      </c>
    </row>
    <row r="26" spans="1:5" x14ac:dyDescent="0.25">
      <c r="A26" t="s">
        <v>113</v>
      </c>
      <c r="B26" s="23" t="s">
        <v>114</v>
      </c>
      <c r="C26" s="60" t="s">
        <v>129</v>
      </c>
      <c r="D26" s="60">
        <v>26</v>
      </c>
      <c r="E26" s="17">
        <v>5.2</v>
      </c>
    </row>
    <row r="27" spans="1:5" x14ac:dyDescent="0.25">
      <c r="D27" s="60" t="s">
        <v>119</v>
      </c>
    </row>
    <row r="28" spans="1:5" x14ac:dyDescent="0.25">
      <c r="A28" t="s">
        <v>140</v>
      </c>
    </row>
    <row r="29" spans="1:5" x14ac:dyDescent="0.25">
      <c r="A29" s="30" t="s">
        <v>122</v>
      </c>
      <c r="B29" s="31" t="s">
        <v>123</v>
      </c>
      <c r="C29" s="58">
        <v>176</v>
      </c>
      <c r="D29" s="37">
        <v>53</v>
      </c>
      <c r="E29" s="32">
        <v>1</v>
      </c>
    </row>
    <row r="30" spans="1:5" x14ac:dyDescent="0.25">
      <c r="A30" s="30" t="s">
        <v>131</v>
      </c>
      <c r="B30" s="31" t="s">
        <v>181</v>
      </c>
      <c r="C30" s="58">
        <v>271</v>
      </c>
      <c r="D30" s="37">
        <v>208</v>
      </c>
      <c r="E30" s="32">
        <v>1</v>
      </c>
    </row>
    <row r="31" spans="1:5" ht="14.4" x14ac:dyDescent="0.3">
      <c r="A31" s="30" t="s">
        <v>113</v>
      </c>
      <c r="B31" s="31" t="s">
        <v>114</v>
      </c>
      <c r="C31" s="58">
        <v>123</v>
      </c>
      <c r="D31" s="38">
        <f t="shared" ref="D31:D35" si="0">EXP(0.0417*C31)*0.2156</f>
        <v>36.407309322702496</v>
      </c>
      <c r="E31" s="33">
        <v>1</v>
      </c>
    </row>
    <row r="32" spans="1:5" ht="14.4" x14ac:dyDescent="0.3">
      <c r="A32" s="30" t="s">
        <v>113</v>
      </c>
      <c r="B32" s="31" t="s">
        <v>114</v>
      </c>
      <c r="C32" s="58">
        <v>87</v>
      </c>
      <c r="D32" s="38">
        <f t="shared" si="0"/>
        <v>8.1138263238669524</v>
      </c>
      <c r="E32" s="33">
        <v>1</v>
      </c>
    </row>
    <row r="33" spans="1:5" ht="14.4" x14ac:dyDescent="0.3">
      <c r="A33" s="30" t="s">
        <v>113</v>
      </c>
      <c r="B33" s="31" t="s">
        <v>114</v>
      </c>
      <c r="C33" s="58">
        <v>61</v>
      </c>
      <c r="D33" s="38">
        <f t="shared" si="0"/>
        <v>2.7438706239688493</v>
      </c>
      <c r="E33" s="33">
        <v>1</v>
      </c>
    </row>
    <row r="34" spans="1:5" ht="14.4" x14ac:dyDescent="0.3">
      <c r="A34" s="30" t="s">
        <v>113</v>
      </c>
      <c r="B34" s="31" t="s">
        <v>114</v>
      </c>
      <c r="C34" s="58">
        <v>100</v>
      </c>
      <c r="D34" s="38">
        <f t="shared" si="0"/>
        <v>13.952651474356095</v>
      </c>
      <c r="E34" s="33">
        <v>1</v>
      </c>
    </row>
    <row r="35" spans="1:5" ht="14.4" x14ac:dyDescent="0.3">
      <c r="A35" s="34" t="s">
        <v>113</v>
      </c>
      <c r="B35" s="35" t="s">
        <v>114</v>
      </c>
      <c r="C35" s="66">
        <v>98</v>
      </c>
      <c r="D35" s="39">
        <f t="shared" si="0"/>
        <v>12.836203282839863</v>
      </c>
      <c r="E35" s="36">
        <v>1</v>
      </c>
    </row>
  </sheetData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B6" sqref="B6:C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144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4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4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4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4" x14ac:dyDescent="0.25">
      <c r="A20" s="7">
        <v>10</v>
      </c>
      <c r="B20" t="s">
        <v>6</v>
      </c>
      <c r="C20" s="13" t="s">
        <v>132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4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4" x14ac:dyDescent="0.25">
      <c r="A22" s="7">
        <v>12</v>
      </c>
      <c r="B22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4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4" x14ac:dyDescent="0.25">
      <c r="A24" s="7">
        <v>14</v>
      </c>
      <c r="B24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4" x14ac:dyDescent="0.25">
      <c r="A25" s="7">
        <v>15</v>
      </c>
      <c r="B25" t="s">
        <v>11</v>
      </c>
      <c r="C25" s="13">
        <v>1039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  <c r="N25">
        <f>21116-20487</f>
        <v>629</v>
      </c>
    </row>
    <row r="26" spans="1:14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4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4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4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4" x14ac:dyDescent="0.25">
      <c r="A30" s="7">
        <v>20</v>
      </c>
      <c r="B30" t="s">
        <v>15</v>
      </c>
      <c r="C30" s="13">
        <v>8.6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4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4" x14ac:dyDescent="0.25">
      <c r="A32" s="7">
        <v>22</v>
      </c>
      <c r="B32" t="s">
        <v>16</v>
      </c>
      <c r="C32" s="13" t="s">
        <v>168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0.53125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4.5138888888888888E-2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260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15.5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25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/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C1" sqref="C1:D1048576"/>
    </sheetView>
  </sheetViews>
  <sheetFormatPr defaultRowHeight="13.2" x14ac:dyDescent="0.25"/>
  <cols>
    <col min="2" max="2" width="9.109375" style="23"/>
    <col min="3" max="4" width="8.88671875" style="60"/>
  </cols>
  <sheetData>
    <row r="1" spans="1:16" x14ac:dyDescent="0.25">
      <c r="A1" t="s">
        <v>33</v>
      </c>
      <c r="C1" s="60" t="s">
        <v>34</v>
      </c>
      <c r="D1" s="60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5">
      <c r="A2" s="30" t="s">
        <v>122</v>
      </c>
      <c r="B2" s="31" t="s">
        <v>123</v>
      </c>
      <c r="C2" s="58">
        <v>220</v>
      </c>
      <c r="D2" s="37">
        <v>105</v>
      </c>
      <c r="E2" s="32">
        <v>1</v>
      </c>
    </row>
    <row r="3" spans="1:16" x14ac:dyDescent="0.25">
      <c r="A3" s="30" t="s">
        <v>122</v>
      </c>
      <c r="B3" s="31" t="s">
        <v>123</v>
      </c>
      <c r="C3" s="58">
        <v>374</v>
      </c>
      <c r="D3" s="37">
        <v>398</v>
      </c>
      <c r="E3" s="32">
        <v>1</v>
      </c>
    </row>
    <row r="4" spans="1:16" x14ac:dyDescent="0.25">
      <c r="A4" s="30" t="s">
        <v>122</v>
      </c>
      <c r="B4" s="31" t="s">
        <v>123</v>
      </c>
      <c r="C4" s="58">
        <v>215</v>
      </c>
      <c r="D4" s="37">
        <v>122</v>
      </c>
      <c r="E4" s="32">
        <v>1</v>
      </c>
    </row>
    <row r="5" spans="1:16" ht="14.4" x14ac:dyDescent="0.3">
      <c r="A5" s="30" t="s">
        <v>122</v>
      </c>
      <c r="B5" s="31" t="s">
        <v>123</v>
      </c>
      <c r="C5" s="58">
        <v>199</v>
      </c>
      <c r="D5" s="37">
        <v>120</v>
      </c>
      <c r="E5" s="33">
        <v>1</v>
      </c>
    </row>
    <row r="6" spans="1:16" x14ac:dyDescent="0.25">
      <c r="A6" s="30" t="s">
        <v>113</v>
      </c>
      <c r="B6" s="31" t="s">
        <v>114</v>
      </c>
      <c r="C6" s="58" t="s">
        <v>124</v>
      </c>
      <c r="D6" s="37">
        <v>2</v>
      </c>
      <c r="E6" s="40">
        <v>1.625</v>
      </c>
    </row>
    <row r="7" spans="1:16" x14ac:dyDescent="0.25">
      <c r="A7" s="30" t="s">
        <v>113</v>
      </c>
      <c r="B7" s="31" t="s">
        <v>114</v>
      </c>
      <c r="C7" s="58" t="s">
        <v>125</v>
      </c>
      <c r="D7" s="37">
        <v>3.2</v>
      </c>
      <c r="E7" s="40">
        <v>6.1749999999999998</v>
      </c>
    </row>
    <row r="8" spans="1:16" x14ac:dyDescent="0.25">
      <c r="A8" s="30" t="s">
        <v>113</v>
      </c>
      <c r="B8" s="31" t="s">
        <v>114</v>
      </c>
      <c r="C8" s="58" t="s">
        <v>180</v>
      </c>
      <c r="D8" s="37">
        <v>5</v>
      </c>
      <c r="E8" s="40">
        <v>12.35</v>
      </c>
    </row>
    <row r="9" spans="1:16" x14ac:dyDescent="0.25">
      <c r="A9" s="30" t="s">
        <v>113</v>
      </c>
      <c r="B9" s="31" t="s">
        <v>114</v>
      </c>
      <c r="C9" s="58" t="s">
        <v>126</v>
      </c>
      <c r="D9" s="37">
        <v>7.4</v>
      </c>
      <c r="E9" s="40">
        <v>16.25</v>
      </c>
    </row>
    <row r="10" spans="1:16" x14ac:dyDescent="0.25">
      <c r="A10" s="30" t="s">
        <v>113</v>
      </c>
      <c r="B10" s="31" t="s">
        <v>114</v>
      </c>
      <c r="C10" s="58" t="s">
        <v>127</v>
      </c>
      <c r="D10" s="37">
        <v>11</v>
      </c>
      <c r="E10" s="40">
        <v>19.5</v>
      </c>
    </row>
    <row r="11" spans="1:16" x14ac:dyDescent="0.25">
      <c r="A11" s="30" t="s">
        <v>113</v>
      </c>
      <c r="B11" s="31" t="s">
        <v>114</v>
      </c>
      <c r="C11" s="58" t="s">
        <v>128</v>
      </c>
      <c r="D11" s="37">
        <v>17</v>
      </c>
      <c r="E11" s="40">
        <v>6.5</v>
      </c>
    </row>
    <row r="12" spans="1:16" x14ac:dyDescent="0.25">
      <c r="D12" s="60" t="s">
        <v>119</v>
      </c>
    </row>
    <row r="13" spans="1:16" x14ac:dyDescent="0.25">
      <c r="A13" s="23" t="s">
        <v>140</v>
      </c>
    </row>
    <row r="14" spans="1:16" x14ac:dyDescent="0.25">
      <c r="A14" t="s">
        <v>122</v>
      </c>
      <c r="B14" s="23" t="s">
        <v>123</v>
      </c>
      <c r="C14" s="60">
        <v>256</v>
      </c>
      <c r="D14" s="60">
        <v>158</v>
      </c>
      <c r="E14" s="40">
        <v>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5" workbookViewId="0">
      <selection activeCell="C26" sqref="C2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95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147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42194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4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4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4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4" x14ac:dyDescent="0.25">
      <c r="A20" s="7">
        <v>10</v>
      </c>
      <c r="B20" t="s">
        <v>6</v>
      </c>
      <c r="C20" s="13">
        <v>1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4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4" x14ac:dyDescent="0.25">
      <c r="A22" s="7">
        <v>12</v>
      </c>
      <c r="B22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4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4" x14ac:dyDescent="0.25">
      <c r="A24" s="7">
        <v>14</v>
      </c>
      <c r="B24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4" x14ac:dyDescent="0.25">
      <c r="A25" s="7">
        <v>15</v>
      </c>
      <c r="B25" t="s">
        <v>11</v>
      </c>
      <c r="C25" s="13">
        <v>451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  <c r="N25">
        <f>26671-25765</f>
        <v>906</v>
      </c>
    </row>
    <row r="26" spans="1:14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4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4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4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4" x14ac:dyDescent="0.25">
      <c r="A30" s="7">
        <v>20</v>
      </c>
      <c r="B30" t="s">
        <v>15</v>
      </c>
      <c r="C30" s="13">
        <v>7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4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4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 t="s">
        <v>169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0.58333333333333337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0.59583333333333333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283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17.100000000000001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25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/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10" sqref="C10"/>
    </sheetView>
  </sheetViews>
  <sheetFormatPr defaultRowHeight="13.2" x14ac:dyDescent="0.25"/>
  <cols>
    <col min="3" max="3" width="9.109375" style="60"/>
    <col min="4" max="4" width="8.88671875" style="60"/>
  </cols>
  <sheetData>
    <row r="1" spans="1:16" x14ac:dyDescent="0.25">
      <c r="A1" t="s">
        <v>33</v>
      </c>
      <c r="C1" s="60" t="s">
        <v>34</v>
      </c>
      <c r="D1" s="60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5">
      <c r="A2" t="s">
        <v>122</v>
      </c>
      <c r="B2" t="s">
        <v>123</v>
      </c>
      <c r="C2" s="60">
        <v>266</v>
      </c>
      <c r="D2" s="60">
        <v>236</v>
      </c>
      <c r="E2">
        <v>1</v>
      </c>
    </row>
    <row r="3" spans="1:16" x14ac:dyDescent="0.25">
      <c r="A3" t="s">
        <v>134</v>
      </c>
      <c r="B3" t="s">
        <v>135</v>
      </c>
      <c r="C3" s="60">
        <v>323</v>
      </c>
      <c r="D3" s="60">
        <v>378</v>
      </c>
      <c r="E3">
        <v>1</v>
      </c>
    </row>
    <row r="4" spans="1:16" x14ac:dyDescent="0.25">
      <c r="A4" t="s">
        <v>145</v>
      </c>
      <c r="B4" t="s">
        <v>182</v>
      </c>
      <c r="C4" s="60">
        <v>561</v>
      </c>
      <c r="D4" s="60">
        <v>2500</v>
      </c>
      <c r="E4">
        <v>1</v>
      </c>
    </row>
    <row r="5" spans="1:16" x14ac:dyDescent="0.25">
      <c r="A5" t="s">
        <v>113</v>
      </c>
      <c r="B5" t="s">
        <v>114</v>
      </c>
      <c r="C5" s="60">
        <v>97</v>
      </c>
      <c r="D5" s="38">
        <v>12.311940453354556</v>
      </c>
      <c r="E5">
        <v>1</v>
      </c>
    </row>
    <row r="6" spans="1:16" x14ac:dyDescent="0.25">
      <c r="A6" t="s">
        <v>113</v>
      </c>
      <c r="B6" t="s">
        <v>114</v>
      </c>
      <c r="C6" s="60">
        <v>87</v>
      </c>
      <c r="D6" s="38">
        <v>8.1138263238669524</v>
      </c>
      <c r="E6">
        <v>1</v>
      </c>
    </row>
    <row r="7" spans="1:16" x14ac:dyDescent="0.25">
      <c r="A7" t="s">
        <v>113</v>
      </c>
      <c r="B7" t="s">
        <v>114</v>
      </c>
      <c r="C7" s="60">
        <v>84</v>
      </c>
      <c r="D7" s="38">
        <v>7.1597105920629884</v>
      </c>
      <c r="E7">
        <v>1</v>
      </c>
    </row>
    <row r="8" spans="1:16" x14ac:dyDescent="0.25">
      <c r="A8" t="s">
        <v>113</v>
      </c>
      <c r="B8" t="s">
        <v>114</v>
      </c>
      <c r="C8" s="60">
        <v>89</v>
      </c>
      <c r="D8" s="38">
        <v>8.8195386381669429</v>
      </c>
      <c r="E8">
        <v>1</v>
      </c>
    </row>
    <row r="9" spans="1:16" x14ac:dyDescent="0.25">
      <c r="A9" t="s">
        <v>113</v>
      </c>
      <c r="B9" t="s">
        <v>114</v>
      </c>
      <c r="C9" s="60">
        <v>72</v>
      </c>
      <c r="D9" s="38">
        <v>4.3408473025203946</v>
      </c>
      <c r="E9">
        <v>1</v>
      </c>
    </row>
    <row r="10" spans="1:16" x14ac:dyDescent="0.25">
      <c r="A10" t="s">
        <v>113</v>
      </c>
      <c r="B10" t="s">
        <v>114</v>
      </c>
      <c r="C10" s="60">
        <v>67</v>
      </c>
      <c r="D10" s="38">
        <v>3.5239043316718024</v>
      </c>
      <c r="E10">
        <v>1</v>
      </c>
    </row>
    <row r="11" spans="1:16" x14ac:dyDescent="0.25">
      <c r="A11" t="s">
        <v>113</v>
      </c>
      <c r="B11" t="s">
        <v>114</v>
      </c>
      <c r="C11" s="60">
        <v>85</v>
      </c>
      <c r="D11" s="38">
        <v>7.4645829350954944</v>
      </c>
      <c r="E11">
        <v>1</v>
      </c>
    </row>
    <row r="12" spans="1:16" x14ac:dyDescent="0.25">
      <c r="A12" t="s">
        <v>113</v>
      </c>
      <c r="B12" t="s">
        <v>114</v>
      </c>
      <c r="C12" s="60">
        <v>77</v>
      </c>
      <c r="D12" s="38">
        <v>5.3471812882216216</v>
      </c>
      <c r="E12">
        <v>1</v>
      </c>
    </row>
    <row r="13" spans="1:16" x14ac:dyDescent="0.25">
      <c r="A13" t="s">
        <v>113</v>
      </c>
      <c r="B13" t="s">
        <v>114</v>
      </c>
      <c r="C13" s="60">
        <v>80</v>
      </c>
      <c r="D13" s="38">
        <v>6.0597561503334747</v>
      </c>
      <c r="E13">
        <v>1</v>
      </c>
    </row>
    <row r="14" spans="1:16" x14ac:dyDescent="0.25">
      <c r="A14" t="s">
        <v>113</v>
      </c>
      <c r="B14" t="s">
        <v>114</v>
      </c>
      <c r="C14" s="60">
        <v>80</v>
      </c>
      <c r="D14" s="38">
        <v>6.0597561503334747</v>
      </c>
      <c r="E14">
        <v>1</v>
      </c>
    </row>
    <row r="15" spans="1:16" x14ac:dyDescent="0.25">
      <c r="A15" t="s">
        <v>113</v>
      </c>
      <c r="B15" t="s">
        <v>114</v>
      </c>
      <c r="C15" s="60" t="s">
        <v>124</v>
      </c>
      <c r="D15" s="60">
        <v>2</v>
      </c>
      <c r="E15" s="17">
        <v>6.9</v>
      </c>
    </row>
    <row r="16" spans="1:16" x14ac:dyDescent="0.25">
      <c r="A16" t="s">
        <v>113</v>
      </c>
      <c r="B16" t="s">
        <v>114</v>
      </c>
      <c r="C16" s="60" t="s">
        <v>125</v>
      </c>
      <c r="D16" s="60">
        <v>3.2</v>
      </c>
      <c r="E16" s="17">
        <v>6.5549999999999997</v>
      </c>
    </row>
    <row r="17" spans="1:5" x14ac:dyDescent="0.25">
      <c r="A17" t="s">
        <v>113</v>
      </c>
      <c r="B17" t="s">
        <v>114</v>
      </c>
      <c r="C17" s="60" t="s">
        <v>180</v>
      </c>
      <c r="D17" s="60">
        <v>5</v>
      </c>
      <c r="E17" s="17">
        <v>13.8</v>
      </c>
    </row>
    <row r="18" spans="1:5" x14ac:dyDescent="0.25">
      <c r="A18" t="s">
        <v>113</v>
      </c>
      <c r="B18" t="s">
        <v>114</v>
      </c>
      <c r="C18" s="60" t="s">
        <v>126</v>
      </c>
      <c r="D18" s="60">
        <v>7.4</v>
      </c>
      <c r="E18" s="17">
        <v>20.7</v>
      </c>
    </row>
    <row r="19" spans="1:5" x14ac:dyDescent="0.25">
      <c r="A19" t="s">
        <v>113</v>
      </c>
      <c r="B19" t="s">
        <v>114</v>
      </c>
      <c r="C19" s="60" t="s">
        <v>127</v>
      </c>
      <c r="D19" s="60">
        <v>11</v>
      </c>
      <c r="E19" s="17">
        <v>20.7</v>
      </c>
    </row>
    <row r="20" spans="1:5" x14ac:dyDescent="0.25">
      <c r="D20" s="60" t="s">
        <v>119</v>
      </c>
    </row>
    <row r="21" spans="1:5" x14ac:dyDescent="0.25">
      <c r="A21" t="s">
        <v>140</v>
      </c>
    </row>
    <row r="22" spans="1:5" x14ac:dyDescent="0.25">
      <c r="A22" t="s">
        <v>122</v>
      </c>
      <c r="B22" t="s">
        <v>123</v>
      </c>
      <c r="C22" s="60">
        <v>145</v>
      </c>
      <c r="D22" s="60">
        <v>42</v>
      </c>
      <c r="E22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8" workbookViewId="0">
      <selection activeCell="C42" sqref="C42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148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42194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4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4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4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4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4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4" x14ac:dyDescent="0.25">
      <c r="A22" s="7">
        <v>12</v>
      </c>
      <c r="B22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4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4" x14ac:dyDescent="0.25">
      <c r="A24" s="7">
        <v>14</v>
      </c>
      <c r="B24" t="s">
        <v>10</v>
      </c>
      <c r="C24" s="13" t="s">
        <v>185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4" x14ac:dyDescent="0.25">
      <c r="A25" s="7">
        <v>15</v>
      </c>
      <c r="B25" t="s">
        <v>11</v>
      </c>
      <c r="C25" s="13">
        <v>800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  <c r="N25">
        <f>27289-26671</f>
        <v>618</v>
      </c>
    </row>
    <row r="26" spans="1:14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4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4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4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4" x14ac:dyDescent="0.25">
      <c r="A30" s="7">
        <v>20</v>
      </c>
      <c r="B30" t="s">
        <v>15</v>
      </c>
      <c r="C30" s="13">
        <v>7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4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4" x14ac:dyDescent="0.25">
      <c r="A32" s="7">
        <v>22</v>
      </c>
      <c r="B32" t="s">
        <v>16</v>
      </c>
      <c r="C32" s="13" t="s">
        <v>170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0.60416666666666663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0.61805555555555558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283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17.100000000000001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40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186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E24" sqref="E24"/>
    </sheetView>
  </sheetViews>
  <sheetFormatPr defaultRowHeight="13.2" x14ac:dyDescent="0.25"/>
  <cols>
    <col min="3" max="3" width="9.109375" style="60"/>
  </cols>
  <sheetData>
    <row r="1" spans="1:16" x14ac:dyDescent="0.25">
      <c r="A1" t="s">
        <v>33</v>
      </c>
      <c r="C1" s="60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5">
      <c r="A2" t="s">
        <v>122</v>
      </c>
      <c r="B2" t="s">
        <v>123</v>
      </c>
      <c r="C2" s="60">
        <v>265</v>
      </c>
      <c r="D2">
        <v>208</v>
      </c>
      <c r="E2">
        <v>1</v>
      </c>
    </row>
    <row r="3" spans="1:16" x14ac:dyDescent="0.25">
      <c r="A3" t="s">
        <v>134</v>
      </c>
      <c r="B3" t="s">
        <v>135</v>
      </c>
      <c r="C3" s="60">
        <v>484</v>
      </c>
      <c r="D3">
        <v>1034</v>
      </c>
      <c r="E3">
        <v>1</v>
      </c>
    </row>
    <row r="4" spans="1:16" x14ac:dyDescent="0.25">
      <c r="A4" t="s">
        <v>134</v>
      </c>
      <c r="B4" t="s">
        <v>135</v>
      </c>
      <c r="C4" s="60">
        <v>405</v>
      </c>
      <c r="D4">
        <v>679</v>
      </c>
      <c r="E4">
        <v>1</v>
      </c>
    </row>
    <row r="5" spans="1:16" x14ac:dyDescent="0.25">
      <c r="A5" t="s">
        <v>141</v>
      </c>
      <c r="B5" t="s">
        <v>142</v>
      </c>
      <c r="C5" s="60">
        <v>270</v>
      </c>
      <c r="D5">
        <v>181</v>
      </c>
      <c r="E5">
        <v>1</v>
      </c>
    </row>
    <row r="6" spans="1:16" x14ac:dyDescent="0.25">
      <c r="A6" t="s">
        <v>141</v>
      </c>
      <c r="B6" t="s">
        <v>142</v>
      </c>
      <c r="C6" s="60">
        <v>334</v>
      </c>
      <c r="D6">
        <v>370</v>
      </c>
      <c r="E6">
        <v>1</v>
      </c>
    </row>
    <row r="7" spans="1:16" x14ac:dyDescent="0.25">
      <c r="A7" t="s">
        <v>141</v>
      </c>
      <c r="B7" t="s">
        <v>142</v>
      </c>
      <c r="C7" s="60">
        <v>347</v>
      </c>
      <c r="D7">
        <v>371</v>
      </c>
      <c r="E7">
        <v>1</v>
      </c>
    </row>
    <row r="8" spans="1:16" x14ac:dyDescent="0.25">
      <c r="A8" t="s">
        <v>141</v>
      </c>
      <c r="B8" t="s">
        <v>142</v>
      </c>
      <c r="C8" s="60">
        <v>290</v>
      </c>
      <c r="D8">
        <v>200</v>
      </c>
      <c r="E8">
        <v>1</v>
      </c>
    </row>
    <row r="9" spans="1:16" x14ac:dyDescent="0.25">
      <c r="A9" t="s">
        <v>141</v>
      </c>
      <c r="B9" t="s">
        <v>142</v>
      </c>
      <c r="C9" s="60">
        <v>300</v>
      </c>
      <c r="D9">
        <v>240</v>
      </c>
      <c r="E9">
        <v>1</v>
      </c>
    </row>
    <row r="10" spans="1:16" x14ac:dyDescent="0.25">
      <c r="A10" t="s">
        <v>141</v>
      </c>
      <c r="B10" t="s">
        <v>142</v>
      </c>
      <c r="C10" s="60">
        <v>350</v>
      </c>
      <c r="D10">
        <v>360</v>
      </c>
      <c r="E10">
        <v>1</v>
      </c>
    </row>
    <row r="11" spans="1:16" x14ac:dyDescent="0.25">
      <c r="A11" t="s">
        <v>141</v>
      </c>
      <c r="B11" t="s">
        <v>142</v>
      </c>
      <c r="C11" s="60">
        <v>310</v>
      </c>
      <c r="D11">
        <v>280</v>
      </c>
      <c r="E11">
        <v>1</v>
      </c>
    </row>
    <row r="12" spans="1:16" x14ac:dyDescent="0.25">
      <c r="A12" t="s">
        <v>113</v>
      </c>
      <c r="B12" t="s">
        <v>114</v>
      </c>
      <c r="C12" s="60" t="s">
        <v>124</v>
      </c>
      <c r="D12">
        <v>2</v>
      </c>
      <c r="E12">
        <v>2</v>
      </c>
    </row>
    <row r="13" spans="1:16" x14ac:dyDescent="0.25">
      <c r="A13" t="s">
        <v>113</v>
      </c>
      <c r="B13" t="s">
        <v>114</v>
      </c>
      <c r="C13" s="60" t="s">
        <v>125</v>
      </c>
      <c r="D13">
        <v>3.2</v>
      </c>
      <c r="E13">
        <v>3</v>
      </c>
    </row>
    <row r="14" spans="1:16" x14ac:dyDescent="0.25">
      <c r="A14" t="s">
        <v>113</v>
      </c>
      <c r="B14" t="s">
        <v>114</v>
      </c>
      <c r="C14" s="60" t="s">
        <v>180</v>
      </c>
      <c r="D14">
        <v>5</v>
      </c>
      <c r="E14">
        <v>3</v>
      </c>
    </row>
    <row r="15" spans="1:16" x14ac:dyDescent="0.25">
      <c r="A15" t="s">
        <v>113</v>
      </c>
      <c r="B15" t="s">
        <v>114</v>
      </c>
      <c r="C15" s="60" t="s">
        <v>126</v>
      </c>
      <c r="D15">
        <v>7.4</v>
      </c>
      <c r="E15">
        <v>6</v>
      </c>
    </row>
    <row r="16" spans="1:16" x14ac:dyDescent="0.25">
      <c r="A16" t="s">
        <v>113</v>
      </c>
      <c r="B16" t="s">
        <v>114</v>
      </c>
      <c r="C16" s="60" t="s">
        <v>127</v>
      </c>
      <c r="D16">
        <v>11</v>
      </c>
      <c r="E16">
        <v>6</v>
      </c>
    </row>
    <row r="17" spans="1:5" x14ac:dyDescent="0.25">
      <c r="A17" t="s">
        <v>113</v>
      </c>
      <c r="B17" t="s">
        <v>114</v>
      </c>
      <c r="C17" s="60" t="s">
        <v>128</v>
      </c>
      <c r="D17">
        <v>17</v>
      </c>
      <c r="E17">
        <v>6</v>
      </c>
    </row>
    <row r="18" spans="1:5" x14ac:dyDescent="0.25">
      <c r="A18" t="s">
        <v>113</v>
      </c>
      <c r="B18" t="s">
        <v>114</v>
      </c>
      <c r="C18" s="60" t="s">
        <v>129</v>
      </c>
      <c r="D18">
        <v>26</v>
      </c>
      <c r="E18">
        <v>2</v>
      </c>
    </row>
    <row r="19" spans="1:5" x14ac:dyDescent="0.25">
      <c r="A19" t="s">
        <v>113</v>
      </c>
      <c r="B19" t="s">
        <v>114</v>
      </c>
      <c r="C19" s="60" t="s">
        <v>130</v>
      </c>
      <c r="D19">
        <v>39</v>
      </c>
      <c r="E19">
        <v>1</v>
      </c>
    </row>
    <row r="21" spans="1:5" x14ac:dyDescent="0.25">
      <c r="A21" t="s">
        <v>140</v>
      </c>
    </row>
    <row r="22" spans="1:5" x14ac:dyDescent="0.25">
      <c r="A22" t="s">
        <v>141</v>
      </c>
      <c r="B22" t="s">
        <v>142</v>
      </c>
      <c r="C22" s="60">
        <v>310</v>
      </c>
      <c r="D22">
        <v>280</v>
      </c>
      <c r="E22">
        <v>1</v>
      </c>
    </row>
    <row r="23" spans="1:5" x14ac:dyDescent="0.25">
      <c r="A23" t="s">
        <v>141</v>
      </c>
      <c r="B23" t="s">
        <v>142</v>
      </c>
      <c r="C23" s="60">
        <v>347</v>
      </c>
      <c r="D23">
        <v>378</v>
      </c>
      <c r="E23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1" workbookViewId="0">
      <selection activeCell="C26" sqref="C2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149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t="s">
        <v>11</v>
      </c>
      <c r="C25" s="13">
        <v>1015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t="s">
        <v>13</v>
      </c>
      <c r="C27" s="18">
        <v>0.75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t="s">
        <v>15</v>
      </c>
      <c r="C30" s="13">
        <v>2.2000000000000002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20" t="s">
        <v>171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3"/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3"/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315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18.3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1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190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opLeftCell="A52" workbookViewId="0">
      <selection activeCell="C60" sqref="C60"/>
    </sheetView>
  </sheetViews>
  <sheetFormatPr defaultRowHeight="13.2" x14ac:dyDescent="0.25"/>
  <cols>
    <col min="1" max="1" width="9.109375" customWidth="1"/>
    <col min="2" max="2" width="6.88671875" style="28" customWidth="1"/>
    <col min="3" max="4" width="8.88671875" style="60"/>
    <col min="14" max="14" width="11.6640625" customWidth="1"/>
    <col min="15" max="15" width="11.5546875" customWidth="1"/>
    <col min="16" max="16" width="12" customWidth="1"/>
  </cols>
  <sheetData>
    <row r="1" spans="1:17" x14ac:dyDescent="0.25">
      <c r="A1" s="1" t="s">
        <v>33</v>
      </c>
      <c r="B1" s="1"/>
      <c r="C1" s="56" t="s">
        <v>34</v>
      </c>
      <c r="D1" s="56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s="30" t="s">
        <v>111</v>
      </c>
      <c r="B2" s="31" t="s">
        <v>192</v>
      </c>
      <c r="C2" s="58">
        <v>72</v>
      </c>
      <c r="D2" s="38">
        <f t="shared" ref="D2:D27" si="0">EXP(0.0417*C2)*0.2156</f>
        <v>4.3408473025203946</v>
      </c>
      <c r="E2">
        <v>1</v>
      </c>
    </row>
    <row r="3" spans="1:17" x14ac:dyDescent="0.25">
      <c r="A3" s="30" t="s">
        <v>111</v>
      </c>
      <c r="B3" s="31" t="s">
        <v>192</v>
      </c>
      <c r="C3" s="58">
        <v>60</v>
      </c>
      <c r="D3" s="38">
        <f t="shared" si="0"/>
        <v>2.6318040459187335</v>
      </c>
      <c r="E3">
        <v>1</v>
      </c>
    </row>
    <row r="4" spans="1:17" x14ac:dyDescent="0.25">
      <c r="A4" s="30" t="s">
        <v>111</v>
      </c>
      <c r="B4" s="31" t="s">
        <v>192</v>
      </c>
      <c r="C4" s="58">
        <v>62</v>
      </c>
      <c r="D4" s="38">
        <f t="shared" si="0"/>
        <v>2.8607091826439439</v>
      </c>
      <c r="E4">
        <v>1</v>
      </c>
    </row>
    <row r="5" spans="1:17" x14ac:dyDescent="0.25">
      <c r="A5" s="30" t="s">
        <v>111</v>
      </c>
      <c r="B5" s="31" t="s">
        <v>192</v>
      </c>
      <c r="C5" s="58">
        <v>58</v>
      </c>
      <c r="D5" s="38">
        <f t="shared" si="0"/>
        <v>2.42121519311958</v>
      </c>
      <c r="E5">
        <v>1</v>
      </c>
    </row>
    <row r="6" spans="1:17" x14ac:dyDescent="0.25">
      <c r="A6" s="30" t="s">
        <v>111</v>
      </c>
      <c r="B6" s="31" t="s">
        <v>192</v>
      </c>
      <c r="C6" s="58">
        <v>59</v>
      </c>
      <c r="D6" s="38">
        <f t="shared" si="0"/>
        <v>2.5243145488017169</v>
      </c>
      <c r="E6">
        <v>1</v>
      </c>
    </row>
    <row r="7" spans="1:17" x14ac:dyDescent="0.25">
      <c r="A7" s="30" t="s">
        <v>111</v>
      </c>
      <c r="B7" s="31" t="s">
        <v>192</v>
      </c>
      <c r="C7" s="58">
        <v>72</v>
      </c>
      <c r="D7" s="38">
        <f t="shared" si="0"/>
        <v>4.3408473025203946</v>
      </c>
      <c r="E7">
        <v>1</v>
      </c>
    </row>
    <row r="8" spans="1:17" x14ac:dyDescent="0.25">
      <c r="A8" s="30" t="s">
        <v>111</v>
      </c>
      <c r="B8" s="31" t="s">
        <v>192</v>
      </c>
      <c r="C8" s="58">
        <v>64</v>
      </c>
      <c r="D8" s="38">
        <f t="shared" si="0"/>
        <v>3.1095236897876881</v>
      </c>
      <c r="E8">
        <v>1</v>
      </c>
    </row>
    <row r="9" spans="1:17" x14ac:dyDescent="0.25">
      <c r="A9" s="30" t="s">
        <v>111</v>
      </c>
      <c r="B9" s="31" t="s">
        <v>192</v>
      </c>
      <c r="C9" s="58">
        <v>72</v>
      </c>
      <c r="D9" s="38">
        <f t="shared" si="0"/>
        <v>4.3408473025203946</v>
      </c>
      <c r="E9">
        <v>1</v>
      </c>
    </row>
    <row r="10" spans="1:17" x14ac:dyDescent="0.25">
      <c r="A10" s="30" t="s">
        <v>111</v>
      </c>
      <c r="B10" s="31" t="s">
        <v>192</v>
      </c>
      <c r="C10" s="58">
        <v>50</v>
      </c>
      <c r="D10" s="38">
        <f t="shared" si="0"/>
        <v>1.7344139234540221</v>
      </c>
      <c r="E10">
        <v>1</v>
      </c>
    </row>
    <row r="11" spans="1:17" x14ac:dyDescent="0.25">
      <c r="A11" s="30" t="s">
        <v>111</v>
      </c>
      <c r="B11" s="31" t="s">
        <v>192</v>
      </c>
      <c r="C11" s="58">
        <v>52</v>
      </c>
      <c r="D11" s="38">
        <f t="shared" si="0"/>
        <v>1.8852671972386061</v>
      </c>
      <c r="E11">
        <v>1</v>
      </c>
    </row>
    <row r="12" spans="1:17" x14ac:dyDescent="0.25">
      <c r="A12" s="30" t="s">
        <v>111</v>
      </c>
      <c r="B12" s="31" t="s">
        <v>192</v>
      </c>
      <c r="C12" s="58">
        <v>52</v>
      </c>
      <c r="D12" s="38">
        <f t="shared" si="0"/>
        <v>1.8852671972386061</v>
      </c>
      <c r="E12">
        <v>1</v>
      </c>
    </row>
    <row r="13" spans="1:17" x14ac:dyDescent="0.25">
      <c r="A13" s="30" t="s">
        <v>111</v>
      </c>
      <c r="B13" s="31" t="s">
        <v>192</v>
      </c>
      <c r="C13" s="58">
        <v>58</v>
      </c>
      <c r="D13" s="38">
        <f t="shared" si="0"/>
        <v>2.42121519311958</v>
      </c>
      <c r="E13">
        <v>1</v>
      </c>
    </row>
    <row r="14" spans="1:17" x14ac:dyDescent="0.25">
      <c r="A14" s="30" t="s">
        <v>111</v>
      </c>
      <c r="B14" s="31" t="s">
        <v>192</v>
      </c>
      <c r="C14" s="58">
        <v>72</v>
      </c>
      <c r="D14" s="38">
        <f t="shared" si="0"/>
        <v>4.3408473025203946</v>
      </c>
      <c r="E14">
        <v>1</v>
      </c>
    </row>
    <row r="15" spans="1:17" x14ac:dyDescent="0.25">
      <c r="A15" s="30" t="s">
        <v>111</v>
      </c>
      <c r="B15" s="31" t="s">
        <v>192</v>
      </c>
      <c r="C15" s="58">
        <v>75</v>
      </c>
      <c r="D15" s="38">
        <f t="shared" si="0"/>
        <v>4.9193163128858162</v>
      </c>
      <c r="E15">
        <v>1</v>
      </c>
    </row>
    <row r="16" spans="1:17" x14ac:dyDescent="0.25">
      <c r="A16" s="30" t="s">
        <v>111</v>
      </c>
      <c r="B16" s="31" t="s">
        <v>192</v>
      </c>
      <c r="C16" s="58">
        <v>60</v>
      </c>
      <c r="D16" s="38">
        <f t="shared" si="0"/>
        <v>2.6318040459187335</v>
      </c>
      <c r="E16">
        <v>1</v>
      </c>
    </row>
    <row r="17" spans="1:5" x14ac:dyDescent="0.25">
      <c r="A17" s="30" t="s">
        <v>111</v>
      </c>
      <c r="B17" s="31" t="s">
        <v>192</v>
      </c>
      <c r="C17" s="58">
        <v>55</v>
      </c>
      <c r="D17" s="38">
        <f t="shared" si="0"/>
        <v>2.136501247611168</v>
      </c>
      <c r="E17">
        <v>1</v>
      </c>
    </row>
    <row r="18" spans="1:5" x14ac:dyDescent="0.25">
      <c r="A18" s="30" t="s">
        <v>111</v>
      </c>
      <c r="B18" s="31" t="s">
        <v>192</v>
      </c>
      <c r="C18" s="58">
        <v>65</v>
      </c>
      <c r="D18" s="38">
        <f t="shared" si="0"/>
        <v>3.2419323620141309</v>
      </c>
      <c r="E18">
        <v>1</v>
      </c>
    </row>
    <row r="19" spans="1:5" x14ac:dyDescent="0.25">
      <c r="A19" s="30" t="s">
        <v>111</v>
      </c>
      <c r="B19" s="31" t="s">
        <v>192</v>
      </c>
      <c r="C19" s="58">
        <v>55</v>
      </c>
      <c r="D19" s="38">
        <f t="shared" si="0"/>
        <v>2.136501247611168</v>
      </c>
      <c r="E19">
        <v>1</v>
      </c>
    </row>
    <row r="20" spans="1:5" x14ac:dyDescent="0.25">
      <c r="A20" s="30" t="s">
        <v>111</v>
      </c>
      <c r="B20" s="31" t="s">
        <v>192</v>
      </c>
      <c r="C20" s="58">
        <v>55</v>
      </c>
      <c r="D20" s="38">
        <f t="shared" si="0"/>
        <v>2.136501247611168</v>
      </c>
      <c r="E20">
        <v>1</v>
      </c>
    </row>
    <row r="21" spans="1:5" x14ac:dyDescent="0.25">
      <c r="A21" s="30" t="s">
        <v>111</v>
      </c>
      <c r="B21" s="31" t="s">
        <v>192</v>
      </c>
      <c r="C21" s="58">
        <v>75</v>
      </c>
      <c r="D21" s="38">
        <f t="shared" si="0"/>
        <v>4.9193163128858162</v>
      </c>
      <c r="E21">
        <v>1</v>
      </c>
    </row>
    <row r="22" spans="1:5" x14ac:dyDescent="0.25">
      <c r="A22" s="30" t="s">
        <v>111</v>
      </c>
      <c r="B22" s="31" t="s">
        <v>192</v>
      </c>
      <c r="C22" s="58">
        <v>45</v>
      </c>
      <c r="D22" s="38">
        <f t="shared" si="0"/>
        <v>1.4079990176624737</v>
      </c>
      <c r="E22">
        <v>1</v>
      </c>
    </row>
    <row r="23" spans="1:5" x14ac:dyDescent="0.25">
      <c r="A23" s="30" t="s">
        <v>111</v>
      </c>
      <c r="B23" s="31" t="s">
        <v>192</v>
      </c>
      <c r="C23" s="58">
        <v>46</v>
      </c>
      <c r="D23" s="38">
        <f t="shared" si="0"/>
        <v>1.4679539493573512</v>
      </c>
      <c r="E23">
        <v>1</v>
      </c>
    </row>
    <row r="24" spans="1:5" x14ac:dyDescent="0.25">
      <c r="A24" s="30" t="s">
        <v>111</v>
      </c>
      <c r="B24" s="31" t="s">
        <v>192</v>
      </c>
      <c r="C24" s="58">
        <v>60</v>
      </c>
      <c r="D24" s="38">
        <f t="shared" si="0"/>
        <v>2.6318040459187335</v>
      </c>
      <c r="E24">
        <v>1</v>
      </c>
    </row>
    <row r="25" spans="1:5" x14ac:dyDescent="0.25">
      <c r="A25" s="30" t="s">
        <v>111</v>
      </c>
      <c r="B25" s="31" t="s">
        <v>192</v>
      </c>
      <c r="C25" s="58">
        <v>48</v>
      </c>
      <c r="D25" s="38">
        <f t="shared" si="0"/>
        <v>1.5956314639523468</v>
      </c>
      <c r="E25">
        <v>1</v>
      </c>
    </row>
    <row r="26" spans="1:5" x14ac:dyDescent="0.25">
      <c r="A26" s="30" t="s">
        <v>111</v>
      </c>
      <c r="B26" s="31" t="s">
        <v>192</v>
      </c>
      <c r="C26" s="58">
        <v>60</v>
      </c>
      <c r="D26" s="38">
        <f t="shared" si="0"/>
        <v>2.6318040459187335</v>
      </c>
      <c r="E26">
        <v>1</v>
      </c>
    </row>
    <row r="27" spans="1:5" x14ac:dyDescent="0.25">
      <c r="A27" s="30" t="s">
        <v>111</v>
      </c>
      <c r="B27" s="31" t="s">
        <v>192</v>
      </c>
      <c r="C27" s="58">
        <v>64</v>
      </c>
      <c r="D27" s="38">
        <f t="shared" si="0"/>
        <v>3.1095236897876881</v>
      </c>
      <c r="E27">
        <v>1</v>
      </c>
    </row>
    <row r="28" spans="1:5" x14ac:dyDescent="0.25">
      <c r="A28" s="30" t="s">
        <v>111</v>
      </c>
      <c r="B28" s="31" t="s">
        <v>192</v>
      </c>
      <c r="C28" s="58">
        <v>140</v>
      </c>
      <c r="D28" s="39">
        <v>69</v>
      </c>
      <c r="E28">
        <v>1</v>
      </c>
    </row>
    <row r="29" spans="1:5" x14ac:dyDescent="0.25">
      <c r="A29" s="30" t="s">
        <v>111</v>
      </c>
      <c r="B29" s="31" t="s">
        <v>192</v>
      </c>
      <c r="C29" s="58">
        <v>75</v>
      </c>
      <c r="D29" s="38">
        <f t="shared" ref="D29:D48" si="1">EXP(0.0417*C29)*0.2156</f>
        <v>4.9193163128858162</v>
      </c>
      <c r="E29">
        <v>1</v>
      </c>
    </row>
    <row r="30" spans="1:5" x14ac:dyDescent="0.25">
      <c r="A30" s="30" t="s">
        <v>111</v>
      </c>
      <c r="B30" s="31" t="s">
        <v>192</v>
      </c>
      <c r="C30" s="58">
        <v>66</v>
      </c>
      <c r="D30" s="38">
        <f t="shared" si="1"/>
        <v>3.3799792149491976</v>
      </c>
      <c r="E30">
        <v>1</v>
      </c>
    </row>
    <row r="31" spans="1:5" x14ac:dyDescent="0.25">
      <c r="A31" s="30" t="s">
        <v>111</v>
      </c>
      <c r="B31" s="31" t="s">
        <v>192</v>
      </c>
      <c r="C31" s="58">
        <v>72</v>
      </c>
      <c r="D31" s="38">
        <f t="shared" si="1"/>
        <v>4.3408473025203946</v>
      </c>
      <c r="E31">
        <v>1</v>
      </c>
    </row>
    <row r="32" spans="1:5" x14ac:dyDescent="0.25">
      <c r="A32" s="30" t="s">
        <v>111</v>
      </c>
      <c r="B32" s="31" t="s">
        <v>192</v>
      </c>
      <c r="C32" s="58">
        <v>64</v>
      </c>
      <c r="D32" s="38">
        <f t="shared" si="1"/>
        <v>3.1095236897876881</v>
      </c>
      <c r="E32">
        <v>1</v>
      </c>
    </row>
    <row r="33" spans="1:5" x14ac:dyDescent="0.25">
      <c r="A33" s="30" t="s">
        <v>111</v>
      </c>
      <c r="B33" s="31" t="s">
        <v>192</v>
      </c>
      <c r="C33" s="58">
        <v>73</v>
      </c>
      <c r="D33" s="38">
        <f t="shared" si="1"/>
        <v>4.5256877748898798</v>
      </c>
      <c r="E33">
        <v>1</v>
      </c>
    </row>
    <row r="34" spans="1:5" x14ac:dyDescent="0.25">
      <c r="A34" s="30" t="s">
        <v>111</v>
      </c>
      <c r="B34" s="31" t="s">
        <v>192</v>
      </c>
      <c r="C34" s="58">
        <v>68</v>
      </c>
      <c r="D34" s="38">
        <f t="shared" si="1"/>
        <v>3.6739580183962555</v>
      </c>
      <c r="E34">
        <v>1</v>
      </c>
    </row>
    <row r="35" spans="1:5" x14ac:dyDescent="0.25">
      <c r="A35" s="30" t="s">
        <v>111</v>
      </c>
      <c r="B35" s="31" t="s">
        <v>192</v>
      </c>
      <c r="C35" s="58">
        <v>70</v>
      </c>
      <c r="D35" s="38">
        <f t="shared" si="1"/>
        <v>3.9935060728298084</v>
      </c>
      <c r="E35">
        <v>1</v>
      </c>
    </row>
    <row r="36" spans="1:5" x14ac:dyDescent="0.25">
      <c r="A36" s="30" t="s">
        <v>111</v>
      </c>
      <c r="B36" s="31" t="s">
        <v>192</v>
      </c>
      <c r="C36" s="58">
        <v>70</v>
      </c>
      <c r="D36" s="38">
        <f t="shared" si="1"/>
        <v>3.9935060728298084</v>
      </c>
      <c r="E36">
        <v>1</v>
      </c>
    </row>
    <row r="37" spans="1:5" x14ac:dyDescent="0.25">
      <c r="A37" s="30" t="s">
        <v>111</v>
      </c>
      <c r="B37" s="31" t="s">
        <v>192</v>
      </c>
      <c r="C37" s="58">
        <v>70</v>
      </c>
      <c r="D37" s="38">
        <f t="shared" si="1"/>
        <v>3.9935060728298084</v>
      </c>
      <c r="E37">
        <v>1</v>
      </c>
    </row>
    <row r="38" spans="1:5" x14ac:dyDescent="0.25">
      <c r="A38" s="30" t="s">
        <v>111</v>
      </c>
      <c r="B38" s="31" t="s">
        <v>192</v>
      </c>
      <c r="C38" s="58">
        <v>70</v>
      </c>
      <c r="D38" s="38">
        <f t="shared" si="1"/>
        <v>3.9935060728298084</v>
      </c>
      <c r="E38">
        <v>1</v>
      </c>
    </row>
    <row r="39" spans="1:5" x14ac:dyDescent="0.25">
      <c r="A39" s="30" t="s">
        <v>111</v>
      </c>
      <c r="B39" s="31" t="s">
        <v>192</v>
      </c>
      <c r="C39" s="58">
        <v>70</v>
      </c>
      <c r="D39" s="38">
        <f t="shared" si="1"/>
        <v>3.9935060728298084</v>
      </c>
      <c r="E39">
        <v>1</v>
      </c>
    </row>
    <row r="40" spans="1:5" x14ac:dyDescent="0.25">
      <c r="A40" s="30" t="s">
        <v>111</v>
      </c>
      <c r="B40" s="31" t="s">
        <v>192</v>
      </c>
      <c r="C40" s="58">
        <v>62</v>
      </c>
      <c r="D40" s="38">
        <f t="shared" si="1"/>
        <v>2.8607091826439439</v>
      </c>
      <c r="E40">
        <v>1</v>
      </c>
    </row>
    <row r="41" spans="1:5" x14ac:dyDescent="0.25">
      <c r="A41" s="30" t="s">
        <v>111</v>
      </c>
      <c r="B41" s="31" t="s">
        <v>192</v>
      </c>
      <c r="C41" s="58">
        <v>58</v>
      </c>
      <c r="D41" s="38">
        <f t="shared" si="1"/>
        <v>2.42121519311958</v>
      </c>
      <c r="E41">
        <v>1</v>
      </c>
    </row>
    <row r="42" spans="1:5" x14ac:dyDescent="0.25">
      <c r="A42" s="30" t="s">
        <v>111</v>
      </c>
      <c r="B42" s="31" t="s">
        <v>192</v>
      </c>
      <c r="C42" s="58">
        <v>63</v>
      </c>
      <c r="D42" s="38">
        <f t="shared" si="1"/>
        <v>2.9825229207877881</v>
      </c>
      <c r="E42">
        <v>1</v>
      </c>
    </row>
    <row r="43" spans="1:5" x14ac:dyDescent="0.25">
      <c r="A43" s="30" t="s">
        <v>111</v>
      </c>
      <c r="B43" s="31" t="s">
        <v>192</v>
      </c>
      <c r="C43" s="58">
        <v>60</v>
      </c>
      <c r="D43" s="38">
        <f t="shared" si="1"/>
        <v>2.6318040459187335</v>
      </c>
      <c r="E43">
        <v>1</v>
      </c>
    </row>
    <row r="44" spans="1:5" x14ac:dyDescent="0.25">
      <c r="A44" s="30" t="s">
        <v>111</v>
      </c>
      <c r="B44" s="31" t="s">
        <v>192</v>
      </c>
      <c r="C44" s="58">
        <v>55</v>
      </c>
      <c r="D44" s="38">
        <f t="shared" si="1"/>
        <v>2.136501247611168</v>
      </c>
      <c r="E44">
        <v>1</v>
      </c>
    </row>
    <row r="45" spans="1:5" x14ac:dyDescent="0.25">
      <c r="A45" s="30" t="s">
        <v>111</v>
      </c>
      <c r="B45" s="31" t="s">
        <v>192</v>
      </c>
      <c r="C45" s="58">
        <v>65</v>
      </c>
      <c r="D45" s="38">
        <f t="shared" si="1"/>
        <v>3.2419323620141309</v>
      </c>
      <c r="E45">
        <v>1</v>
      </c>
    </row>
    <row r="46" spans="1:5" x14ac:dyDescent="0.25">
      <c r="A46" s="30" t="s">
        <v>111</v>
      </c>
      <c r="B46" s="31" t="s">
        <v>192</v>
      </c>
      <c r="C46" s="58">
        <v>65</v>
      </c>
      <c r="D46" s="38">
        <f t="shared" si="1"/>
        <v>3.2419323620141309</v>
      </c>
      <c r="E46">
        <v>1</v>
      </c>
    </row>
    <row r="47" spans="1:5" x14ac:dyDescent="0.25">
      <c r="A47" s="30" t="s">
        <v>111</v>
      </c>
      <c r="B47" s="31" t="s">
        <v>192</v>
      </c>
      <c r="C47" s="58">
        <v>55</v>
      </c>
      <c r="D47" s="38">
        <f t="shared" si="1"/>
        <v>2.136501247611168</v>
      </c>
      <c r="E47">
        <v>1</v>
      </c>
    </row>
    <row r="48" spans="1:5" x14ac:dyDescent="0.25">
      <c r="A48" s="30" t="s">
        <v>111</v>
      </c>
      <c r="B48" s="31" t="s">
        <v>192</v>
      </c>
      <c r="C48" s="58">
        <v>60</v>
      </c>
      <c r="D48" s="38">
        <f t="shared" si="1"/>
        <v>2.6318040459187335</v>
      </c>
      <c r="E48">
        <v>1</v>
      </c>
    </row>
    <row r="49" spans="1:9" x14ac:dyDescent="0.25">
      <c r="A49" s="30" t="s">
        <v>111</v>
      </c>
      <c r="B49" s="31" t="s">
        <v>192</v>
      </c>
      <c r="C49" s="58">
        <v>170</v>
      </c>
      <c r="D49" s="39">
        <v>64</v>
      </c>
      <c r="E49">
        <v>1</v>
      </c>
    </row>
    <row r="50" spans="1:9" x14ac:dyDescent="0.25">
      <c r="A50" s="30" t="s">
        <v>111</v>
      </c>
      <c r="B50" s="31" t="s">
        <v>192</v>
      </c>
      <c r="C50" s="58">
        <v>173</v>
      </c>
      <c r="D50" s="38">
        <v>61</v>
      </c>
      <c r="E50">
        <v>1</v>
      </c>
    </row>
    <row r="51" spans="1:9" x14ac:dyDescent="0.25">
      <c r="A51" s="30" t="s">
        <v>111</v>
      </c>
      <c r="B51" s="31" t="s">
        <v>192</v>
      </c>
      <c r="C51" s="58">
        <v>240</v>
      </c>
      <c r="D51" s="38">
        <v>140</v>
      </c>
      <c r="E51">
        <v>1</v>
      </c>
    </row>
    <row r="52" spans="1:9" x14ac:dyDescent="0.25">
      <c r="A52" s="30" t="s">
        <v>111</v>
      </c>
      <c r="B52" s="31" t="s">
        <v>192</v>
      </c>
      <c r="C52" s="58">
        <v>250</v>
      </c>
      <c r="D52" s="38">
        <v>170</v>
      </c>
      <c r="E52">
        <v>1</v>
      </c>
    </row>
    <row r="53" spans="1:9" x14ac:dyDescent="0.25">
      <c r="A53" s="30" t="s">
        <v>111</v>
      </c>
      <c r="B53" s="31" t="s">
        <v>192</v>
      </c>
      <c r="C53" s="58">
        <v>140</v>
      </c>
      <c r="D53" s="38">
        <v>38</v>
      </c>
      <c r="E53">
        <v>1</v>
      </c>
      <c r="I53" t="s">
        <v>194</v>
      </c>
    </row>
    <row r="54" spans="1:9" x14ac:dyDescent="0.25">
      <c r="A54" s="30" t="s">
        <v>111</v>
      </c>
      <c r="B54" s="31" t="s">
        <v>192</v>
      </c>
      <c r="C54" s="58">
        <v>115</v>
      </c>
      <c r="D54" s="38">
        <v>16</v>
      </c>
      <c r="E54">
        <v>1</v>
      </c>
    </row>
    <row r="55" spans="1:9" x14ac:dyDescent="0.25">
      <c r="A55" s="30" t="s">
        <v>111</v>
      </c>
      <c r="B55" s="31" t="s">
        <v>192</v>
      </c>
      <c r="C55" s="58">
        <v>160</v>
      </c>
      <c r="D55" s="38">
        <v>39</v>
      </c>
      <c r="E55">
        <v>1</v>
      </c>
    </row>
    <row r="56" spans="1:9" x14ac:dyDescent="0.25">
      <c r="A56" s="30" t="s">
        <v>111</v>
      </c>
      <c r="B56" s="31" t="s">
        <v>192</v>
      </c>
      <c r="C56" s="58">
        <v>67</v>
      </c>
      <c r="D56" s="38">
        <v>2</v>
      </c>
      <c r="E56">
        <v>1</v>
      </c>
    </row>
    <row r="57" spans="1:9" x14ac:dyDescent="0.25">
      <c r="A57" s="30" t="s">
        <v>111</v>
      </c>
      <c r="B57" s="31" t="s">
        <v>192</v>
      </c>
      <c r="C57" s="58">
        <v>235</v>
      </c>
      <c r="D57" s="38">
        <v>132</v>
      </c>
      <c r="E57" s="28">
        <v>1</v>
      </c>
    </row>
    <row r="58" spans="1:9" x14ac:dyDescent="0.25">
      <c r="A58" s="30" t="s">
        <v>111</v>
      </c>
      <c r="B58" s="31" t="s">
        <v>192</v>
      </c>
      <c r="C58" s="58">
        <v>67</v>
      </c>
      <c r="D58" s="38">
        <f t="shared" ref="D58:D60" si="2">EXP(0.0417*C58)*0.2156</f>
        <v>3.5239043316718024</v>
      </c>
      <c r="E58" s="28">
        <v>1</v>
      </c>
    </row>
    <row r="59" spans="1:9" x14ac:dyDescent="0.25">
      <c r="A59" s="30" t="s">
        <v>111</v>
      </c>
      <c r="B59" s="31" t="s">
        <v>192</v>
      </c>
      <c r="C59" s="58">
        <v>58</v>
      </c>
      <c r="D59" s="38">
        <f t="shared" si="2"/>
        <v>2.42121519311958</v>
      </c>
      <c r="E59" s="28">
        <v>1</v>
      </c>
    </row>
    <row r="60" spans="1:9" x14ac:dyDescent="0.25">
      <c r="A60" s="30" t="s">
        <v>111</v>
      </c>
      <c r="B60" s="31" t="s">
        <v>192</v>
      </c>
      <c r="C60" s="58">
        <v>60</v>
      </c>
      <c r="D60" s="39">
        <f t="shared" si="2"/>
        <v>2.6318040459187335</v>
      </c>
      <c r="E60" s="28">
        <v>1</v>
      </c>
    </row>
    <row r="61" spans="1:9" x14ac:dyDescent="0.25">
      <c r="A61" s="30" t="s">
        <v>122</v>
      </c>
      <c r="B61" s="31" t="s">
        <v>192</v>
      </c>
      <c r="C61" s="58">
        <v>35</v>
      </c>
      <c r="D61" s="37">
        <v>1.5</v>
      </c>
      <c r="E61" s="28">
        <v>1</v>
      </c>
    </row>
    <row r="62" spans="1:9" x14ac:dyDescent="0.25">
      <c r="A62" s="30" t="s">
        <v>134</v>
      </c>
      <c r="B62" s="31" t="s">
        <v>135</v>
      </c>
      <c r="C62" s="58">
        <v>150</v>
      </c>
      <c r="D62" s="37">
        <v>52</v>
      </c>
      <c r="E62" s="28">
        <v>1</v>
      </c>
    </row>
    <row r="63" spans="1:9" x14ac:dyDescent="0.25">
      <c r="A63" s="30" t="s">
        <v>134</v>
      </c>
      <c r="B63" s="31" t="s">
        <v>135</v>
      </c>
      <c r="C63" s="58">
        <v>160</v>
      </c>
      <c r="D63" s="37">
        <v>71</v>
      </c>
      <c r="E63" s="28">
        <v>1</v>
      </c>
    </row>
    <row r="64" spans="1:9" x14ac:dyDescent="0.25">
      <c r="A64" s="30" t="s">
        <v>134</v>
      </c>
      <c r="B64" s="31" t="s">
        <v>135</v>
      </c>
      <c r="C64" s="58">
        <v>155</v>
      </c>
      <c r="D64" s="37">
        <v>58</v>
      </c>
      <c r="E64" s="28">
        <v>1</v>
      </c>
    </row>
    <row r="65" spans="1:5" x14ac:dyDescent="0.25">
      <c r="A65" s="30" t="s">
        <v>113</v>
      </c>
      <c r="B65" s="31" t="s">
        <v>114</v>
      </c>
      <c r="C65" s="58">
        <v>72</v>
      </c>
      <c r="D65" s="38">
        <f t="shared" ref="D65:D102" si="3">EXP(0.0417*C65)*0.2156</f>
        <v>4.3408473025203946</v>
      </c>
      <c r="E65" s="28">
        <v>1</v>
      </c>
    </row>
    <row r="66" spans="1:5" x14ac:dyDescent="0.25">
      <c r="A66" s="30" t="s">
        <v>113</v>
      </c>
      <c r="B66" s="31" t="s">
        <v>114</v>
      </c>
      <c r="C66" s="58">
        <v>72</v>
      </c>
      <c r="D66" s="38">
        <f t="shared" si="3"/>
        <v>4.3408473025203946</v>
      </c>
      <c r="E66" s="28">
        <v>1</v>
      </c>
    </row>
    <row r="67" spans="1:5" x14ac:dyDescent="0.25">
      <c r="A67" s="30" t="s">
        <v>113</v>
      </c>
      <c r="B67" s="31" t="s">
        <v>114</v>
      </c>
      <c r="C67" s="58">
        <v>75</v>
      </c>
      <c r="D67" s="38">
        <f t="shared" si="3"/>
        <v>4.9193163128858162</v>
      </c>
      <c r="E67" s="28">
        <v>1</v>
      </c>
    </row>
    <row r="68" spans="1:5" x14ac:dyDescent="0.25">
      <c r="A68" s="30" t="s">
        <v>113</v>
      </c>
      <c r="B68" s="31" t="s">
        <v>114</v>
      </c>
      <c r="C68" s="58">
        <v>75</v>
      </c>
      <c r="D68" s="38">
        <f t="shared" si="3"/>
        <v>4.9193163128858162</v>
      </c>
      <c r="E68" s="28">
        <v>1</v>
      </c>
    </row>
    <row r="69" spans="1:5" x14ac:dyDescent="0.25">
      <c r="A69" s="30" t="s">
        <v>113</v>
      </c>
      <c r="B69" s="31" t="s">
        <v>114</v>
      </c>
      <c r="C69" s="58">
        <v>61</v>
      </c>
      <c r="D69" s="38">
        <f t="shared" si="3"/>
        <v>2.7438706239688493</v>
      </c>
      <c r="E69" s="28">
        <v>1</v>
      </c>
    </row>
    <row r="70" spans="1:5" x14ac:dyDescent="0.25">
      <c r="A70" s="30" t="s">
        <v>113</v>
      </c>
      <c r="B70" s="31" t="s">
        <v>114</v>
      </c>
      <c r="C70" s="58">
        <v>76</v>
      </c>
      <c r="D70" s="38">
        <f t="shared" si="3"/>
        <v>5.1287889544322658</v>
      </c>
      <c r="E70" s="28">
        <v>1</v>
      </c>
    </row>
    <row r="71" spans="1:5" x14ac:dyDescent="0.25">
      <c r="A71" s="30" t="s">
        <v>113</v>
      </c>
      <c r="B71" s="31" t="s">
        <v>114</v>
      </c>
      <c r="C71" s="58">
        <v>69</v>
      </c>
      <c r="D71" s="38">
        <f t="shared" si="3"/>
        <v>3.8304012397903193</v>
      </c>
      <c r="E71" s="28">
        <v>1</v>
      </c>
    </row>
    <row r="72" spans="1:5" x14ac:dyDescent="0.25">
      <c r="A72" s="30" t="s">
        <v>113</v>
      </c>
      <c r="B72" s="31" t="s">
        <v>114</v>
      </c>
      <c r="C72" s="58">
        <v>64</v>
      </c>
      <c r="D72" s="38">
        <f t="shared" si="3"/>
        <v>3.1095236897876881</v>
      </c>
      <c r="E72" s="28">
        <v>1</v>
      </c>
    </row>
    <row r="73" spans="1:5" x14ac:dyDescent="0.25">
      <c r="A73" s="30" t="s">
        <v>113</v>
      </c>
      <c r="B73" s="31" t="s">
        <v>114</v>
      </c>
      <c r="C73" s="58">
        <v>75</v>
      </c>
      <c r="D73" s="38">
        <f t="shared" si="3"/>
        <v>4.9193163128858162</v>
      </c>
      <c r="E73" s="28">
        <v>1</v>
      </c>
    </row>
    <row r="74" spans="1:5" x14ac:dyDescent="0.25">
      <c r="A74" s="30" t="s">
        <v>113</v>
      </c>
      <c r="B74" s="31" t="s">
        <v>114</v>
      </c>
      <c r="C74" s="58">
        <v>74</v>
      </c>
      <c r="D74" s="38">
        <f t="shared" si="3"/>
        <v>4.7183990609150142</v>
      </c>
      <c r="E74" s="28">
        <v>1</v>
      </c>
    </row>
    <row r="75" spans="1:5" x14ac:dyDescent="0.25">
      <c r="A75" s="30" t="s">
        <v>113</v>
      </c>
      <c r="B75" s="31" t="s">
        <v>114</v>
      </c>
      <c r="C75" s="58">
        <v>72</v>
      </c>
      <c r="D75" s="38">
        <f t="shared" si="3"/>
        <v>4.3408473025203946</v>
      </c>
      <c r="E75" s="28">
        <v>1</v>
      </c>
    </row>
    <row r="76" spans="1:5" x14ac:dyDescent="0.25">
      <c r="A76" s="30" t="s">
        <v>113</v>
      </c>
      <c r="B76" s="31" t="s">
        <v>114</v>
      </c>
      <c r="C76" s="58">
        <v>75</v>
      </c>
      <c r="D76" s="38">
        <f t="shared" si="3"/>
        <v>4.9193163128858162</v>
      </c>
      <c r="E76" s="28">
        <v>1</v>
      </c>
    </row>
    <row r="77" spans="1:5" x14ac:dyDescent="0.25">
      <c r="A77" s="30" t="s">
        <v>113</v>
      </c>
      <c r="B77" s="31" t="s">
        <v>114</v>
      </c>
      <c r="C77" s="58">
        <v>75</v>
      </c>
      <c r="D77" s="38">
        <f t="shared" si="3"/>
        <v>4.9193163128858162</v>
      </c>
      <c r="E77" s="28">
        <v>1</v>
      </c>
    </row>
    <row r="78" spans="1:5" x14ac:dyDescent="0.25">
      <c r="A78" s="30" t="s">
        <v>113</v>
      </c>
      <c r="B78" s="31" t="s">
        <v>114</v>
      </c>
      <c r="C78" s="58">
        <v>75</v>
      </c>
      <c r="D78" s="38">
        <f t="shared" si="3"/>
        <v>4.9193163128858162</v>
      </c>
      <c r="E78" s="28">
        <v>1</v>
      </c>
    </row>
    <row r="79" spans="1:5" x14ac:dyDescent="0.25">
      <c r="A79" s="30" t="s">
        <v>113</v>
      </c>
      <c r="B79" s="31" t="s">
        <v>114</v>
      </c>
      <c r="C79" s="58">
        <v>95</v>
      </c>
      <c r="D79" s="38">
        <f t="shared" si="3"/>
        <v>11.326776903726252</v>
      </c>
      <c r="E79" s="28">
        <v>1</v>
      </c>
    </row>
    <row r="80" spans="1:5" x14ac:dyDescent="0.25">
      <c r="A80" s="30" t="s">
        <v>113</v>
      </c>
      <c r="B80" s="31" t="s">
        <v>114</v>
      </c>
      <c r="C80" s="58">
        <v>50</v>
      </c>
      <c r="D80" s="38">
        <f t="shared" si="3"/>
        <v>1.7344139234540221</v>
      </c>
      <c r="E80" s="28">
        <v>1</v>
      </c>
    </row>
    <row r="81" spans="1:5" x14ac:dyDescent="0.25">
      <c r="A81" s="30" t="s">
        <v>113</v>
      </c>
      <c r="B81" s="31" t="s">
        <v>114</v>
      </c>
      <c r="C81" s="58">
        <v>91</v>
      </c>
      <c r="D81" s="38">
        <f t="shared" si="3"/>
        <v>9.5866313481859891</v>
      </c>
      <c r="E81" s="28">
        <v>1</v>
      </c>
    </row>
    <row r="82" spans="1:5" x14ac:dyDescent="0.25">
      <c r="A82" s="30" t="s">
        <v>113</v>
      </c>
      <c r="B82" s="31" t="s">
        <v>114</v>
      </c>
      <c r="C82" s="58">
        <v>104</v>
      </c>
      <c r="D82" s="38">
        <f t="shared" si="3"/>
        <v>16.485308000853006</v>
      </c>
      <c r="E82" s="28">
        <v>1</v>
      </c>
    </row>
    <row r="83" spans="1:5" x14ac:dyDescent="0.25">
      <c r="A83" s="30" t="s">
        <v>113</v>
      </c>
      <c r="B83" s="31" t="s">
        <v>114</v>
      </c>
      <c r="C83" s="58">
        <v>113</v>
      </c>
      <c r="D83" s="38">
        <f t="shared" si="3"/>
        <v>23.993178482537566</v>
      </c>
      <c r="E83" s="28">
        <v>1</v>
      </c>
    </row>
    <row r="84" spans="1:5" x14ac:dyDescent="0.25">
      <c r="A84" s="30" t="s">
        <v>113</v>
      </c>
      <c r="B84" s="31" t="s">
        <v>114</v>
      </c>
      <c r="C84" s="58">
        <v>130</v>
      </c>
      <c r="D84" s="38">
        <v>25</v>
      </c>
      <c r="E84" s="28">
        <v>1</v>
      </c>
    </row>
    <row r="85" spans="1:5" x14ac:dyDescent="0.25">
      <c r="A85" s="30" t="s">
        <v>113</v>
      </c>
      <c r="B85" s="31" t="s">
        <v>114</v>
      </c>
      <c r="C85" s="58">
        <v>94</v>
      </c>
      <c r="D85" s="38">
        <f t="shared" si="3"/>
        <v>10.864162844284319</v>
      </c>
      <c r="E85" s="28">
        <v>1</v>
      </c>
    </row>
    <row r="86" spans="1:5" x14ac:dyDescent="0.25">
      <c r="A86" s="30" t="s">
        <v>113</v>
      </c>
      <c r="B86" s="31" t="s">
        <v>114</v>
      </c>
      <c r="C86" s="58">
        <v>61</v>
      </c>
      <c r="D86" s="38">
        <f t="shared" si="3"/>
        <v>2.7438706239688493</v>
      </c>
      <c r="E86" s="28">
        <v>1</v>
      </c>
    </row>
    <row r="87" spans="1:5" x14ac:dyDescent="0.25">
      <c r="A87" s="30" t="s">
        <v>113</v>
      </c>
      <c r="B87" s="31" t="s">
        <v>114</v>
      </c>
      <c r="C87" s="58">
        <v>79</v>
      </c>
      <c r="D87" s="38">
        <f t="shared" si="3"/>
        <v>5.8122604668074969</v>
      </c>
      <c r="E87" s="28">
        <v>1</v>
      </c>
    </row>
    <row r="88" spans="1:5" x14ac:dyDescent="0.25">
      <c r="A88" s="30" t="s">
        <v>113</v>
      </c>
      <c r="B88" s="31" t="s">
        <v>114</v>
      </c>
      <c r="C88" s="58">
        <v>97</v>
      </c>
      <c r="D88" s="38">
        <f t="shared" si="3"/>
        <v>12.311940453354556</v>
      </c>
      <c r="E88" s="28">
        <v>1</v>
      </c>
    </row>
    <row r="89" spans="1:5" x14ac:dyDescent="0.25">
      <c r="A89" s="30" t="s">
        <v>113</v>
      </c>
      <c r="B89" s="31" t="s">
        <v>114</v>
      </c>
      <c r="C89" s="58">
        <v>95</v>
      </c>
      <c r="D89" s="38">
        <f t="shared" si="3"/>
        <v>11.326776903726252</v>
      </c>
      <c r="E89" s="28">
        <v>1</v>
      </c>
    </row>
    <row r="90" spans="1:5" x14ac:dyDescent="0.25">
      <c r="A90" s="30" t="s">
        <v>113</v>
      </c>
      <c r="B90" s="31" t="s">
        <v>114</v>
      </c>
      <c r="C90" s="58">
        <v>82</v>
      </c>
      <c r="D90" s="38">
        <f t="shared" si="3"/>
        <v>6.5868126051119287</v>
      </c>
      <c r="E90" s="28">
        <v>1</v>
      </c>
    </row>
    <row r="91" spans="1:5" x14ac:dyDescent="0.25">
      <c r="A91" s="30" t="s">
        <v>113</v>
      </c>
      <c r="B91" s="31" t="s">
        <v>114</v>
      </c>
      <c r="C91" s="58">
        <v>86</v>
      </c>
      <c r="D91" s="38">
        <f t="shared" si="3"/>
        <v>7.782437247769229</v>
      </c>
      <c r="E91" s="28">
        <v>1</v>
      </c>
    </row>
    <row r="92" spans="1:5" x14ac:dyDescent="0.25">
      <c r="A92" s="30" t="s">
        <v>113</v>
      </c>
      <c r="B92" s="31" t="s">
        <v>114</v>
      </c>
      <c r="C92" s="58">
        <v>97</v>
      </c>
      <c r="D92" s="38">
        <f t="shared" si="3"/>
        <v>12.311940453354556</v>
      </c>
      <c r="E92" s="28">
        <v>1</v>
      </c>
    </row>
    <row r="93" spans="1:5" x14ac:dyDescent="0.25">
      <c r="A93" s="30" t="s">
        <v>113</v>
      </c>
      <c r="B93" s="31" t="s">
        <v>114</v>
      </c>
      <c r="C93" s="58">
        <v>86</v>
      </c>
      <c r="D93" s="38">
        <f t="shared" si="3"/>
        <v>7.782437247769229</v>
      </c>
      <c r="E93" s="28">
        <v>1</v>
      </c>
    </row>
    <row r="94" spans="1:5" x14ac:dyDescent="0.25">
      <c r="A94" s="30" t="s">
        <v>113</v>
      </c>
      <c r="B94" s="31" t="s">
        <v>114</v>
      </c>
      <c r="C94" s="58">
        <v>86</v>
      </c>
      <c r="D94" s="38">
        <f t="shared" si="3"/>
        <v>7.782437247769229</v>
      </c>
      <c r="E94" s="28">
        <v>1</v>
      </c>
    </row>
    <row r="95" spans="1:5" x14ac:dyDescent="0.25">
      <c r="A95" s="30" t="s">
        <v>113</v>
      </c>
      <c r="B95" s="31" t="s">
        <v>114</v>
      </c>
      <c r="C95" s="58">
        <v>80</v>
      </c>
      <c r="D95" s="38">
        <f t="shared" si="3"/>
        <v>6.0597561503334747</v>
      </c>
      <c r="E95" s="28">
        <v>1</v>
      </c>
    </row>
    <row r="96" spans="1:5" x14ac:dyDescent="0.25">
      <c r="A96" s="30" t="s">
        <v>113</v>
      </c>
      <c r="B96" s="31" t="s">
        <v>114</v>
      </c>
      <c r="C96" s="58">
        <v>106</v>
      </c>
      <c r="D96" s="38">
        <f t="shared" si="3"/>
        <v>17.919142593418645</v>
      </c>
      <c r="E96" s="28">
        <v>1</v>
      </c>
    </row>
    <row r="97" spans="1:5" x14ac:dyDescent="0.25">
      <c r="A97" s="30" t="s">
        <v>113</v>
      </c>
      <c r="B97" s="31" t="s">
        <v>114</v>
      </c>
      <c r="C97" s="58">
        <v>104</v>
      </c>
      <c r="D97" s="38">
        <f t="shared" si="3"/>
        <v>16.485308000853006</v>
      </c>
      <c r="E97" s="28">
        <v>1</v>
      </c>
    </row>
    <row r="98" spans="1:5" x14ac:dyDescent="0.25">
      <c r="A98" s="30" t="s">
        <v>113</v>
      </c>
      <c r="B98" s="31" t="s">
        <v>114</v>
      </c>
      <c r="C98" s="58">
        <v>110</v>
      </c>
      <c r="D98" s="38">
        <f t="shared" si="3"/>
        <v>21.171788409295349</v>
      </c>
      <c r="E98" s="28">
        <v>1</v>
      </c>
    </row>
    <row r="99" spans="1:5" x14ac:dyDescent="0.25">
      <c r="A99" s="30" t="s">
        <v>113</v>
      </c>
      <c r="B99" s="31" t="s">
        <v>114</v>
      </c>
      <c r="C99" s="58">
        <v>100</v>
      </c>
      <c r="D99" s="38">
        <f t="shared" si="3"/>
        <v>13.952651474356095</v>
      </c>
      <c r="E99" s="28">
        <v>1</v>
      </c>
    </row>
    <row r="100" spans="1:5" x14ac:dyDescent="0.25">
      <c r="A100" s="30" t="s">
        <v>113</v>
      </c>
      <c r="B100" s="31" t="s">
        <v>114</v>
      </c>
      <c r="C100" s="58">
        <v>120</v>
      </c>
      <c r="D100" s="38">
        <f t="shared" si="3"/>
        <v>32.126124935594689</v>
      </c>
      <c r="E100" s="28">
        <v>1</v>
      </c>
    </row>
    <row r="101" spans="1:5" x14ac:dyDescent="0.25">
      <c r="A101" s="30" t="s">
        <v>113</v>
      </c>
      <c r="B101" s="31" t="s">
        <v>114</v>
      </c>
      <c r="C101" s="58">
        <v>70</v>
      </c>
      <c r="D101" s="38">
        <f t="shared" si="3"/>
        <v>3.9935060728298084</v>
      </c>
      <c r="E101" s="28">
        <v>1</v>
      </c>
    </row>
    <row r="102" spans="1:5" s="21" customFormat="1" x14ac:dyDescent="0.25">
      <c r="A102" s="34" t="s">
        <v>113</v>
      </c>
      <c r="B102" s="35" t="s">
        <v>114</v>
      </c>
      <c r="C102" s="66">
        <v>89</v>
      </c>
      <c r="D102" s="39">
        <f t="shared" si="3"/>
        <v>8.8195386381669429</v>
      </c>
      <c r="E102" s="21">
        <v>1</v>
      </c>
    </row>
    <row r="103" spans="1:5" s="28" customFormat="1" x14ac:dyDescent="0.25">
      <c r="A103" s="64"/>
      <c r="B103" s="65"/>
      <c r="C103" s="67"/>
      <c r="D103" s="38"/>
    </row>
    <row r="104" spans="1:5" s="28" customFormat="1" x14ac:dyDescent="0.25">
      <c r="A104" s="64" t="s">
        <v>140</v>
      </c>
      <c r="B104" s="65"/>
      <c r="C104" s="67"/>
      <c r="D104" s="38"/>
    </row>
    <row r="105" spans="1:5" x14ac:dyDescent="0.25">
      <c r="A105" s="30" t="s">
        <v>111</v>
      </c>
      <c r="B105" s="31" t="s">
        <v>112</v>
      </c>
      <c r="C105" s="58">
        <v>160</v>
      </c>
      <c r="D105" s="37">
        <v>50</v>
      </c>
      <c r="E105">
        <v>1</v>
      </c>
    </row>
    <row r="106" spans="1:5" x14ac:dyDescent="0.25">
      <c r="A106" s="30" t="s">
        <v>111</v>
      </c>
      <c r="B106" s="31" t="s">
        <v>112</v>
      </c>
      <c r="C106" s="58">
        <v>74</v>
      </c>
      <c r="D106" s="37">
        <v>8</v>
      </c>
      <c r="E106">
        <v>1</v>
      </c>
    </row>
    <row r="107" spans="1:5" x14ac:dyDescent="0.25">
      <c r="A107" s="30" t="s">
        <v>111</v>
      </c>
      <c r="B107" s="31" t="s">
        <v>112</v>
      </c>
      <c r="C107" s="58">
        <v>74</v>
      </c>
      <c r="D107" s="37">
        <v>6</v>
      </c>
      <c r="E107">
        <v>1</v>
      </c>
    </row>
    <row r="108" spans="1:5" x14ac:dyDescent="0.25">
      <c r="A108" s="30" t="s">
        <v>111</v>
      </c>
      <c r="B108" s="31" t="s">
        <v>112</v>
      </c>
      <c r="C108" s="58">
        <v>78</v>
      </c>
      <c r="D108" s="37">
        <v>7</v>
      </c>
      <c r="E108">
        <v>1</v>
      </c>
    </row>
    <row r="109" spans="1:5" s="21" customFormat="1" x14ac:dyDescent="0.25">
      <c r="A109" s="34" t="s">
        <v>111</v>
      </c>
      <c r="B109" s="35" t="s">
        <v>112</v>
      </c>
      <c r="C109" s="66">
        <v>68</v>
      </c>
      <c r="D109" s="68">
        <v>2</v>
      </c>
      <c r="E109" s="21">
        <v>1</v>
      </c>
    </row>
    <row r="110" spans="1:5" x14ac:dyDescent="0.25">
      <c r="E110" t="s">
        <v>119</v>
      </c>
    </row>
    <row r="111" spans="1:5" x14ac:dyDescent="0.25">
      <c r="E111" t="s">
        <v>119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C36" sqref="C36"/>
    </sheetView>
  </sheetViews>
  <sheetFormatPr defaultRowHeight="13.2" x14ac:dyDescent="0.25"/>
  <cols>
    <col min="1" max="1" width="8.109375" style="28" customWidth="1"/>
    <col min="2" max="2" width="26.5546875" style="28" customWidth="1"/>
    <col min="3" max="3" width="22.6640625" style="15" customWidth="1"/>
    <col min="4" max="16384" width="8.88671875" style="28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29"/>
      <c r="F2" s="29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s="28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s="28" t="s">
        <v>1</v>
      </c>
      <c r="C14" s="13" t="s">
        <v>149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s="28" t="s">
        <v>2</v>
      </c>
      <c r="C15" s="14">
        <v>42128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s="28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s="28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s="2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s="28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s="28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s="28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s="28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s="28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s="28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s="28" t="s">
        <v>11</v>
      </c>
      <c r="C25" s="13">
        <v>1199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s="28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s="28" t="s">
        <v>13</v>
      </c>
      <c r="C27" s="18">
        <v>1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s="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s="28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s="28" t="s">
        <v>15</v>
      </c>
      <c r="C30" s="13">
        <v>2.2000000000000002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s="28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s="28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s="28" t="s">
        <v>17</v>
      </c>
      <c r="C33" s="20" t="s">
        <v>171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s="28" t="s">
        <v>28</v>
      </c>
      <c r="C34" s="19">
        <v>0.52083333333333337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s="28" t="s">
        <v>29</v>
      </c>
      <c r="C35" s="19">
        <v>0.54166666666666663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s="28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s="28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s="2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s="28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s="28" t="s">
        <v>20</v>
      </c>
      <c r="C40" s="13"/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s="28" t="s">
        <v>68</v>
      </c>
      <c r="C41" s="13">
        <v>272</v>
      </c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s="28" t="s">
        <v>21</v>
      </c>
      <c r="C42" s="13"/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s="28" t="s">
        <v>22</v>
      </c>
      <c r="C43" s="13">
        <v>10.1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s="28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s="28" t="s">
        <v>23</v>
      </c>
      <c r="C45" s="13"/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s="28" t="s">
        <v>24</v>
      </c>
      <c r="C46" s="13">
        <v>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s="28" t="s">
        <v>52</v>
      </c>
      <c r="C47" s="13" t="s">
        <v>190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s="2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s="28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s="28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s="28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s="28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25" workbookViewId="0">
      <selection activeCell="A39" sqref="A39"/>
    </sheetView>
  </sheetViews>
  <sheetFormatPr defaultRowHeight="13.2" x14ac:dyDescent="0.25"/>
  <cols>
    <col min="1" max="1" width="9.109375" customWidth="1"/>
    <col min="2" max="2" width="9.109375" style="22" customWidth="1"/>
    <col min="3" max="3" width="9.109375" style="27"/>
    <col min="4" max="4" width="9.109375" style="25"/>
    <col min="13" max="13" width="11.6640625" customWidth="1"/>
    <col min="14" max="14" width="11.5546875" customWidth="1"/>
    <col min="15" max="15" width="12" customWidth="1"/>
  </cols>
  <sheetData>
    <row r="1" spans="1:17" x14ac:dyDescent="0.25">
      <c r="A1" s="1" t="s">
        <v>33</v>
      </c>
      <c r="B1" s="1"/>
      <c r="C1" s="26" t="s">
        <v>34</v>
      </c>
      <c r="D1" s="24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122</v>
      </c>
      <c r="B2" s="22" t="s">
        <v>123</v>
      </c>
      <c r="C2" s="27">
        <v>151</v>
      </c>
      <c r="D2" s="25">
        <v>33</v>
      </c>
      <c r="E2">
        <v>1</v>
      </c>
    </row>
    <row r="3" spans="1:17" x14ac:dyDescent="0.25">
      <c r="A3" t="s">
        <v>122</v>
      </c>
      <c r="B3" s="22" t="s">
        <v>123</v>
      </c>
      <c r="C3" s="27">
        <v>236</v>
      </c>
      <c r="D3" s="25">
        <v>150</v>
      </c>
      <c r="E3">
        <v>1</v>
      </c>
    </row>
    <row r="4" spans="1:17" x14ac:dyDescent="0.25">
      <c r="A4" t="s">
        <v>122</v>
      </c>
      <c r="B4" s="22" t="s">
        <v>123</v>
      </c>
      <c r="C4" s="27">
        <v>115</v>
      </c>
      <c r="D4" s="25">
        <v>17</v>
      </c>
      <c r="E4">
        <v>1</v>
      </c>
    </row>
    <row r="5" spans="1:17" x14ac:dyDescent="0.25">
      <c r="A5" t="s">
        <v>141</v>
      </c>
      <c r="B5" s="22" t="s">
        <v>179</v>
      </c>
      <c r="C5" s="27">
        <v>289</v>
      </c>
      <c r="D5" s="25">
        <v>234</v>
      </c>
      <c r="E5">
        <v>1</v>
      </c>
    </row>
    <row r="6" spans="1:17" x14ac:dyDescent="0.25">
      <c r="A6" t="s">
        <v>113</v>
      </c>
      <c r="B6" s="22" t="s">
        <v>114</v>
      </c>
      <c r="C6" s="27">
        <v>130</v>
      </c>
      <c r="D6" s="25">
        <v>48.748262708137858</v>
      </c>
      <c r="E6">
        <v>1</v>
      </c>
    </row>
    <row r="7" spans="1:17" x14ac:dyDescent="0.25">
      <c r="A7" t="s">
        <v>113</v>
      </c>
      <c r="B7" s="22" t="s">
        <v>114</v>
      </c>
      <c r="C7" s="27">
        <v>112</v>
      </c>
      <c r="D7" s="25">
        <v>23.013236722311834</v>
      </c>
      <c r="E7">
        <v>1</v>
      </c>
    </row>
    <row r="8" spans="1:17" x14ac:dyDescent="0.25">
      <c r="A8" t="s">
        <v>113</v>
      </c>
      <c r="B8" s="22" t="s">
        <v>114</v>
      </c>
      <c r="C8" s="27">
        <v>96</v>
      </c>
      <c r="D8" s="25">
        <v>11.809089836524626</v>
      </c>
      <c r="E8">
        <v>1</v>
      </c>
    </row>
    <row r="9" spans="1:17" x14ac:dyDescent="0.25">
      <c r="A9" t="s">
        <v>113</v>
      </c>
      <c r="B9" s="22" t="s">
        <v>114</v>
      </c>
      <c r="C9" s="27">
        <v>96</v>
      </c>
      <c r="D9" s="25">
        <v>11.809089836524626</v>
      </c>
      <c r="E9">
        <v>1</v>
      </c>
    </row>
    <row r="10" spans="1:17" x14ac:dyDescent="0.25">
      <c r="A10" t="s">
        <v>113</v>
      </c>
      <c r="B10" s="22" t="s">
        <v>114</v>
      </c>
      <c r="C10" s="27">
        <v>110</v>
      </c>
      <c r="D10" s="25">
        <v>21.171788409295349</v>
      </c>
      <c r="E10">
        <v>1</v>
      </c>
      <c r="F10" t="s">
        <v>119</v>
      </c>
    </row>
    <row r="11" spans="1:17" x14ac:dyDescent="0.25">
      <c r="A11" t="s">
        <v>113</v>
      </c>
      <c r="B11" s="22" t="s">
        <v>114</v>
      </c>
      <c r="C11" s="27">
        <v>86</v>
      </c>
      <c r="D11" s="25">
        <v>7.782437247769229</v>
      </c>
      <c r="E11">
        <v>1</v>
      </c>
    </row>
    <row r="12" spans="1:17" x14ac:dyDescent="0.25">
      <c r="A12" t="s">
        <v>113</v>
      </c>
      <c r="B12" s="22" t="s">
        <v>114</v>
      </c>
      <c r="C12" s="27">
        <v>86</v>
      </c>
      <c r="D12" s="25">
        <v>7.782437247769229</v>
      </c>
      <c r="E12">
        <v>1</v>
      </c>
    </row>
    <row r="13" spans="1:17" x14ac:dyDescent="0.25">
      <c r="A13" t="s">
        <v>113</v>
      </c>
      <c r="B13" s="22" t="s">
        <v>114</v>
      </c>
      <c r="C13" s="27">
        <v>96</v>
      </c>
      <c r="D13" s="25">
        <v>11.809089836524626</v>
      </c>
      <c r="E13">
        <v>1</v>
      </c>
    </row>
    <row r="14" spans="1:17" x14ac:dyDescent="0.25">
      <c r="A14" t="s">
        <v>113</v>
      </c>
      <c r="B14" s="22" t="s">
        <v>114</v>
      </c>
      <c r="C14" s="27">
        <v>41</v>
      </c>
      <c r="D14" s="25">
        <v>1.1916865349839831</v>
      </c>
      <c r="E14">
        <v>1</v>
      </c>
    </row>
    <row r="15" spans="1:17" x14ac:dyDescent="0.25">
      <c r="A15" t="s">
        <v>113</v>
      </c>
      <c r="B15" s="22" t="s">
        <v>114</v>
      </c>
      <c r="C15" s="27">
        <v>87</v>
      </c>
      <c r="D15" s="25">
        <v>8.1138263238669524</v>
      </c>
      <c r="E15">
        <v>1</v>
      </c>
    </row>
    <row r="16" spans="1:17" x14ac:dyDescent="0.25">
      <c r="A16" t="s">
        <v>113</v>
      </c>
      <c r="B16" s="22" t="s">
        <v>114</v>
      </c>
      <c r="C16" s="27">
        <v>100</v>
      </c>
      <c r="D16" s="25">
        <v>13.952651474356095</v>
      </c>
      <c r="E16">
        <v>1</v>
      </c>
    </row>
    <row r="17" spans="1:6" x14ac:dyDescent="0.25">
      <c r="A17" t="s">
        <v>113</v>
      </c>
      <c r="B17" s="22" t="s">
        <v>114</v>
      </c>
      <c r="C17" s="27">
        <v>105</v>
      </c>
      <c r="D17" s="25">
        <v>17.187279737169291</v>
      </c>
      <c r="E17">
        <v>1</v>
      </c>
    </row>
    <row r="18" spans="1:6" x14ac:dyDescent="0.25">
      <c r="A18" t="s">
        <v>113</v>
      </c>
      <c r="B18" s="22" t="s">
        <v>114</v>
      </c>
      <c r="C18" s="27">
        <v>95</v>
      </c>
      <c r="D18" s="25">
        <v>11.326776903726252</v>
      </c>
      <c r="E18">
        <v>1</v>
      </c>
    </row>
    <row r="19" spans="1:6" x14ac:dyDescent="0.25">
      <c r="A19" t="s">
        <v>113</v>
      </c>
      <c r="B19" s="22" t="s">
        <v>114</v>
      </c>
      <c r="C19" s="27">
        <v>100</v>
      </c>
      <c r="D19" s="25">
        <v>13.952651474356095</v>
      </c>
      <c r="E19">
        <v>1</v>
      </c>
    </row>
    <row r="20" spans="1:6" x14ac:dyDescent="0.25">
      <c r="A20" t="s">
        <v>113</v>
      </c>
      <c r="B20" s="22" t="s">
        <v>114</v>
      </c>
      <c r="C20" s="27">
        <v>115</v>
      </c>
      <c r="D20" s="25">
        <v>26.080021463698962</v>
      </c>
      <c r="E20">
        <v>1</v>
      </c>
    </row>
    <row r="21" spans="1:6" x14ac:dyDescent="0.25">
      <c r="A21" t="s">
        <v>113</v>
      </c>
      <c r="B21" s="22" t="s">
        <v>114</v>
      </c>
      <c r="C21" s="27">
        <v>71</v>
      </c>
      <c r="D21" s="25">
        <v>4.1635561799790919</v>
      </c>
      <c r="E21">
        <v>1</v>
      </c>
    </row>
    <row r="22" spans="1:6" x14ac:dyDescent="0.25">
      <c r="A22" t="s">
        <v>113</v>
      </c>
      <c r="B22" s="22" t="s">
        <v>114</v>
      </c>
      <c r="C22" s="27">
        <v>112</v>
      </c>
      <c r="D22" s="25">
        <v>23.013236722311834</v>
      </c>
      <c r="E22">
        <v>1</v>
      </c>
    </row>
    <row r="23" spans="1:6" x14ac:dyDescent="0.25">
      <c r="A23" t="s">
        <v>113</v>
      </c>
      <c r="B23" s="22" t="s">
        <v>114</v>
      </c>
      <c r="C23" s="27">
        <v>99</v>
      </c>
      <c r="D23" s="25">
        <v>13.382790092482596</v>
      </c>
      <c r="E23">
        <v>1</v>
      </c>
    </row>
    <row r="24" spans="1:6" x14ac:dyDescent="0.25">
      <c r="A24" t="s">
        <v>113</v>
      </c>
      <c r="B24" s="22" t="s">
        <v>114</v>
      </c>
      <c r="C24" s="27">
        <v>104</v>
      </c>
      <c r="D24" s="25">
        <v>16.485308000853006</v>
      </c>
      <c r="E24">
        <v>1</v>
      </c>
    </row>
    <row r="25" spans="1:6" x14ac:dyDescent="0.25">
      <c r="A25" t="s">
        <v>113</v>
      </c>
      <c r="B25" s="22" t="s">
        <v>114</v>
      </c>
      <c r="C25" s="27">
        <v>73</v>
      </c>
      <c r="D25" s="25">
        <v>4.5256877748898798</v>
      </c>
      <c r="E25">
        <v>1</v>
      </c>
    </row>
    <row r="26" spans="1:6" x14ac:dyDescent="0.25">
      <c r="A26" t="s">
        <v>113</v>
      </c>
      <c r="B26" s="22" t="s">
        <v>114</v>
      </c>
      <c r="C26" s="27">
        <v>112</v>
      </c>
      <c r="D26" s="25">
        <v>23.013236722311834</v>
      </c>
      <c r="E26">
        <v>1</v>
      </c>
    </row>
    <row r="27" spans="1:6" x14ac:dyDescent="0.25">
      <c r="A27" t="s">
        <v>113</v>
      </c>
      <c r="B27" s="22" t="s">
        <v>114</v>
      </c>
      <c r="C27" s="27">
        <v>89</v>
      </c>
      <c r="D27" s="25">
        <v>8.8195386381669429</v>
      </c>
      <c r="E27">
        <v>1</v>
      </c>
    </row>
    <row r="28" spans="1:6" x14ac:dyDescent="0.25">
      <c r="A28" t="s">
        <v>113</v>
      </c>
      <c r="B28" s="22" t="s">
        <v>114</v>
      </c>
      <c r="C28" s="27">
        <v>94</v>
      </c>
      <c r="D28" s="25">
        <v>10.864162844284319</v>
      </c>
      <c r="E28">
        <v>1</v>
      </c>
    </row>
    <row r="29" spans="1:6" x14ac:dyDescent="0.25">
      <c r="A29" t="s">
        <v>113</v>
      </c>
      <c r="B29" s="22" t="s">
        <v>114</v>
      </c>
      <c r="C29" s="27">
        <v>105</v>
      </c>
      <c r="D29" s="25">
        <v>17.187279737169291</v>
      </c>
      <c r="E29">
        <v>1</v>
      </c>
    </row>
    <row r="30" spans="1:6" x14ac:dyDescent="0.25">
      <c r="A30" t="s">
        <v>113</v>
      </c>
      <c r="B30" s="22" t="s">
        <v>114</v>
      </c>
      <c r="C30" s="27" t="s">
        <v>124</v>
      </c>
      <c r="D30" s="25">
        <v>2</v>
      </c>
      <c r="E30">
        <v>1</v>
      </c>
    </row>
    <row r="31" spans="1:6" x14ac:dyDescent="0.25">
      <c r="A31" t="s">
        <v>113</v>
      </c>
      <c r="B31" s="22" t="s">
        <v>114</v>
      </c>
      <c r="C31" s="27" t="s">
        <v>125</v>
      </c>
      <c r="D31" s="25">
        <v>3.2</v>
      </c>
      <c r="E31">
        <v>1</v>
      </c>
      <c r="F31" t="s">
        <v>119</v>
      </c>
    </row>
    <row r="32" spans="1:6" x14ac:dyDescent="0.25">
      <c r="A32" t="s">
        <v>113</v>
      </c>
      <c r="B32" s="22" t="s">
        <v>114</v>
      </c>
      <c r="C32" s="27" t="s">
        <v>180</v>
      </c>
      <c r="D32" s="25">
        <v>5</v>
      </c>
      <c r="E32">
        <v>1</v>
      </c>
      <c r="F32" t="s">
        <v>119</v>
      </c>
    </row>
    <row r="33" spans="1:14" x14ac:dyDescent="0.25">
      <c r="A33" t="s">
        <v>113</v>
      </c>
      <c r="B33" s="22" t="s">
        <v>114</v>
      </c>
      <c r="C33" s="27" t="s">
        <v>126</v>
      </c>
      <c r="D33" s="25">
        <v>7.4</v>
      </c>
      <c r="E33">
        <v>5</v>
      </c>
      <c r="F33" t="s">
        <v>119</v>
      </c>
    </row>
    <row r="34" spans="1:14" x14ac:dyDescent="0.25">
      <c r="A34" t="s">
        <v>113</v>
      </c>
      <c r="B34" s="22" t="s">
        <v>114</v>
      </c>
      <c r="C34" s="27" t="s">
        <v>127</v>
      </c>
      <c r="D34" s="25">
        <v>11</v>
      </c>
      <c r="E34">
        <v>9</v>
      </c>
      <c r="F34" t="s">
        <v>119</v>
      </c>
    </row>
    <row r="35" spans="1:14" x14ac:dyDescent="0.25">
      <c r="A35" t="s">
        <v>113</v>
      </c>
      <c r="B35" s="22" t="s">
        <v>114</v>
      </c>
      <c r="C35" s="27" t="s">
        <v>128</v>
      </c>
      <c r="D35" s="25">
        <v>17</v>
      </c>
      <c r="E35">
        <v>14</v>
      </c>
      <c r="F35" t="s">
        <v>119</v>
      </c>
    </row>
    <row r="36" spans="1:14" x14ac:dyDescent="0.25">
      <c r="A36" t="s">
        <v>113</v>
      </c>
      <c r="B36" s="22" t="s">
        <v>114</v>
      </c>
      <c r="C36" s="27" t="s">
        <v>129</v>
      </c>
      <c r="D36" s="25">
        <v>26</v>
      </c>
      <c r="E36">
        <v>11</v>
      </c>
      <c r="F36" t="s">
        <v>119</v>
      </c>
    </row>
    <row r="37" spans="1:14" x14ac:dyDescent="0.25">
      <c r="A37" t="s">
        <v>113</v>
      </c>
      <c r="B37" s="22" t="s">
        <v>114</v>
      </c>
      <c r="C37" s="27" t="s">
        <v>130</v>
      </c>
      <c r="D37" s="25">
        <v>39</v>
      </c>
      <c r="E37">
        <v>5</v>
      </c>
      <c r="F37" t="s">
        <v>119</v>
      </c>
    </row>
    <row r="39" spans="1:14" x14ac:dyDescent="0.25">
      <c r="A39" t="s">
        <v>116</v>
      </c>
    </row>
    <row r="40" spans="1:14" x14ac:dyDescent="0.25">
      <c r="A40" t="s">
        <v>122</v>
      </c>
      <c r="B40" s="22" t="s">
        <v>123</v>
      </c>
      <c r="C40" s="27">
        <v>159</v>
      </c>
      <c r="D40" s="25">
        <v>30</v>
      </c>
      <c r="E40">
        <v>1</v>
      </c>
    </row>
    <row r="41" spans="1:14" x14ac:dyDescent="0.25">
      <c r="A41" t="s">
        <v>122</v>
      </c>
      <c r="B41" s="22" t="s">
        <v>123</v>
      </c>
      <c r="C41" s="27">
        <v>0</v>
      </c>
      <c r="D41" s="25">
        <v>0</v>
      </c>
      <c r="E41">
        <v>1</v>
      </c>
      <c r="N41" s="10" t="s">
        <v>119</v>
      </c>
    </row>
    <row r="42" spans="1:14" x14ac:dyDescent="0.25">
      <c r="A42" t="s">
        <v>141</v>
      </c>
      <c r="B42" s="22" t="s">
        <v>179</v>
      </c>
      <c r="C42" s="27">
        <v>260</v>
      </c>
      <c r="D42" s="25">
        <v>150</v>
      </c>
      <c r="E42">
        <v>1</v>
      </c>
    </row>
    <row r="43" spans="1:14" x14ac:dyDescent="0.25">
      <c r="A43" t="s">
        <v>113</v>
      </c>
      <c r="B43" s="22" t="s">
        <v>114</v>
      </c>
      <c r="C43" s="27">
        <v>110</v>
      </c>
      <c r="D43" s="25">
        <v>27</v>
      </c>
      <c r="E43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I12" sqref="I12"/>
    </sheetView>
  </sheetViews>
  <sheetFormatPr defaultRowHeight="13.2" x14ac:dyDescent="0.25"/>
  <cols>
    <col min="1" max="2" width="9.109375" style="28" customWidth="1"/>
    <col min="3" max="3" width="8.88671875" style="28"/>
    <col min="4" max="4" width="8.88671875" style="41"/>
    <col min="5" max="13" width="8.88671875" style="28"/>
    <col min="14" max="14" width="11.6640625" style="28" customWidth="1"/>
    <col min="15" max="15" width="11.5546875" style="28" customWidth="1"/>
    <col min="16" max="16" width="12" style="28" customWidth="1"/>
    <col min="17" max="16384" width="8.88671875" style="28"/>
  </cols>
  <sheetData>
    <row r="1" spans="1:17" x14ac:dyDescent="0.25">
      <c r="A1" s="1" t="s">
        <v>33</v>
      </c>
      <c r="B1" s="1"/>
      <c r="C1" s="1" t="s">
        <v>34</v>
      </c>
      <c r="D1" s="6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s="28" t="s">
        <v>111</v>
      </c>
      <c r="B2" s="28" t="s">
        <v>192</v>
      </c>
      <c r="C2" s="28">
        <v>120</v>
      </c>
      <c r="D2" s="41">
        <v>17</v>
      </c>
      <c r="E2" s="28">
        <v>1</v>
      </c>
    </row>
    <row r="3" spans="1:17" x14ac:dyDescent="0.25">
      <c r="A3" s="28" t="s">
        <v>111</v>
      </c>
      <c r="B3" s="28" t="s">
        <v>192</v>
      </c>
      <c r="C3" s="28">
        <v>140</v>
      </c>
      <c r="D3" s="41">
        <v>42</v>
      </c>
      <c r="E3" s="28">
        <v>1</v>
      </c>
    </row>
    <row r="4" spans="1:17" x14ac:dyDescent="0.25">
      <c r="A4" s="28" t="s">
        <v>111</v>
      </c>
      <c r="B4" s="28" t="s">
        <v>192</v>
      </c>
      <c r="C4" s="28">
        <v>116</v>
      </c>
      <c r="D4" s="41">
        <v>9</v>
      </c>
      <c r="E4" s="28">
        <v>1</v>
      </c>
    </row>
    <row r="5" spans="1:17" x14ac:dyDescent="0.25">
      <c r="A5" s="28" t="s">
        <v>122</v>
      </c>
      <c r="B5" s="28" t="s">
        <v>123</v>
      </c>
      <c r="C5" s="28">
        <v>216</v>
      </c>
      <c r="D5" s="41">
        <v>133</v>
      </c>
      <c r="E5" s="28">
        <v>1</v>
      </c>
    </row>
    <row r="6" spans="1:17" x14ac:dyDescent="0.25">
      <c r="A6" s="28" t="s">
        <v>134</v>
      </c>
      <c r="B6" s="28" t="s">
        <v>135</v>
      </c>
      <c r="C6" s="28">
        <v>180</v>
      </c>
      <c r="D6" s="41">
        <v>55</v>
      </c>
      <c r="E6" s="28">
        <v>1</v>
      </c>
    </row>
    <row r="7" spans="1:17" x14ac:dyDescent="0.25">
      <c r="A7" s="28" t="s">
        <v>134</v>
      </c>
      <c r="B7" s="28" t="s">
        <v>135</v>
      </c>
      <c r="C7" s="28">
        <v>20</v>
      </c>
      <c r="D7" s="41">
        <v>1</v>
      </c>
      <c r="E7" s="28">
        <v>1</v>
      </c>
    </row>
    <row r="8" spans="1:17" x14ac:dyDescent="0.25">
      <c r="A8" s="28" t="s">
        <v>113</v>
      </c>
      <c r="B8" s="28" t="s">
        <v>114</v>
      </c>
      <c r="C8" s="28">
        <v>99</v>
      </c>
      <c r="D8" s="41">
        <v>14.003513195102382</v>
      </c>
      <c r="E8" s="28">
        <v>1</v>
      </c>
    </row>
    <row r="9" spans="1:17" x14ac:dyDescent="0.25">
      <c r="A9" s="28" t="s">
        <v>113</v>
      </c>
      <c r="B9" s="28" t="s">
        <v>114</v>
      </c>
      <c r="C9" s="28">
        <v>95</v>
      </c>
      <c r="D9" s="41">
        <v>11.852137613546578</v>
      </c>
      <c r="E9" s="28">
        <v>1</v>
      </c>
    </row>
    <row r="10" spans="1:17" x14ac:dyDescent="0.25">
      <c r="A10" s="28" t="s">
        <v>113</v>
      </c>
      <c r="B10" s="28" t="s">
        <v>114</v>
      </c>
      <c r="C10" s="28">
        <v>115</v>
      </c>
      <c r="D10" s="41">
        <v>27.289669954594086</v>
      </c>
      <c r="E10" s="28">
        <v>1</v>
      </c>
    </row>
    <row r="11" spans="1:17" x14ac:dyDescent="0.25">
      <c r="A11" s="28" t="s">
        <v>113</v>
      </c>
      <c r="B11" s="28" t="s">
        <v>114</v>
      </c>
      <c r="C11" s="28">
        <v>125</v>
      </c>
      <c r="D11" s="41">
        <v>41.409413766270141</v>
      </c>
      <c r="E11" s="28">
        <v>1</v>
      </c>
    </row>
    <row r="12" spans="1:17" x14ac:dyDescent="0.25">
      <c r="A12" s="28" t="s">
        <v>113</v>
      </c>
      <c r="B12" s="28" t="s">
        <v>114</v>
      </c>
      <c r="C12" s="28">
        <v>86</v>
      </c>
      <c r="D12" s="41">
        <v>8.1434037249384872</v>
      </c>
      <c r="E12" s="28">
        <v>1</v>
      </c>
    </row>
    <row r="13" spans="1:17" x14ac:dyDescent="0.25">
      <c r="A13" s="28" t="s">
        <v>113</v>
      </c>
      <c r="B13" s="28" t="s">
        <v>114</v>
      </c>
      <c r="C13" s="28">
        <v>90</v>
      </c>
      <c r="D13" s="41">
        <v>9.6215775781140511</v>
      </c>
      <c r="E13" s="28">
        <v>1</v>
      </c>
    </row>
    <row r="14" spans="1:17" x14ac:dyDescent="0.25">
      <c r="A14" s="28" t="s">
        <v>113</v>
      </c>
      <c r="B14" s="28" t="s">
        <v>114</v>
      </c>
      <c r="C14" s="28">
        <v>89</v>
      </c>
      <c r="D14" s="41">
        <v>9.2286081482860016</v>
      </c>
      <c r="E14" s="28">
        <v>1</v>
      </c>
    </row>
    <row r="15" spans="1:17" x14ac:dyDescent="0.25">
      <c r="E15" s="28" t="s">
        <v>119</v>
      </c>
    </row>
    <row r="16" spans="1:17" x14ac:dyDescent="0.25">
      <c r="A16" s="28" t="s">
        <v>140</v>
      </c>
    </row>
    <row r="17" spans="1:5" x14ac:dyDescent="0.25">
      <c r="A17" s="28" t="s">
        <v>111</v>
      </c>
      <c r="B17" s="28" t="s">
        <v>192</v>
      </c>
      <c r="C17" s="28">
        <v>109</v>
      </c>
      <c r="D17" s="41">
        <v>15</v>
      </c>
      <c r="E17" s="28">
        <v>1</v>
      </c>
    </row>
    <row r="18" spans="1:5" x14ac:dyDescent="0.25">
      <c r="A18" s="28" t="s">
        <v>111</v>
      </c>
      <c r="B18" s="28" t="s">
        <v>192</v>
      </c>
      <c r="C18" s="28">
        <v>257</v>
      </c>
      <c r="D18" s="41">
        <v>163</v>
      </c>
      <c r="E18" s="28">
        <v>1</v>
      </c>
    </row>
    <row r="19" spans="1:5" x14ac:dyDescent="0.25">
      <c r="A19" s="28" t="s">
        <v>111</v>
      </c>
      <c r="B19" s="28" t="s">
        <v>192</v>
      </c>
      <c r="C19" s="28">
        <v>80</v>
      </c>
      <c r="D19" s="41">
        <v>14</v>
      </c>
      <c r="E19" s="28">
        <v>1</v>
      </c>
    </row>
    <row r="20" spans="1:5" x14ac:dyDescent="0.25">
      <c r="A20" s="28" t="s">
        <v>113</v>
      </c>
      <c r="B20" s="28" t="s">
        <v>114</v>
      </c>
      <c r="C20" s="28">
        <v>103</v>
      </c>
      <c r="D20" s="41">
        <v>16.545402036276791</v>
      </c>
      <c r="E20" s="28">
        <v>1</v>
      </c>
    </row>
    <row r="21" spans="1:5" x14ac:dyDescent="0.25">
      <c r="A21" s="28" t="s">
        <v>113</v>
      </c>
      <c r="B21" s="28" t="s">
        <v>114</v>
      </c>
      <c r="C21" s="28">
        <v>57</v>
      </c>
      <c r="D21" s="41">
        <v>2.4300412697434695</v>
      </c>
      <c r="E21" s="28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C26" sqref="C2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150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t="s">
        <v>11</v>
      </c>
      <c r="C25" s="13">
        <v>722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t="s">
        <v>15</v>
      </c>
      <c r="C30" s="13">
        <v>2.2000000000000002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3"/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3"/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315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18.3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1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190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opLeftCell="A52" workbookViewId="0">
      <selection activeCell="C19" sqref="C1:D1048576"/>
    </sheetView>
  </sheetViews>
  <sheetFormatPr defaultRowHeight="13.2" x14ac:dyDescent="0.25"/>
  <cols>
    <col min="2" max="2" width="8.88671875" style="28"/>
    <col min="3" max="4" width="8.88671875" style="60"/>
  </cols>
  <sheetData>
    <row r="1" spans="1:16" x14ac:dyDescent="0.25">
      <c r="A1" t="s">
        <v>33</v>
      </c>
      <c r="C1" s="60" t="s">
        <v>34</v>
      </c>
      <c r="D1" s="60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J1" t="s">
        <v>41</v>
      </c>
      <c r="K1" t="s">
        <v>42</v>
      </c>
      <c r="L1" t="s">
        <v>43</v>
      </c>
      <c r="M1" t="s">
        <v>44</v>
      </c>
      <c r="N1" t="s">
        <v>45</v>
      </c>
      <c r="O1" t="s">
        <v>46</v>
      </c>
      <c r="P1" t="s">
        <v>47</v>
      </c>
    </row>
    <row r="2" spans="1:16" x14ac:dyDescent="0.25">
      <c r="A2" s="30" t="s">
        <v>111</v>
      </c>
      <c r="B2" s="31" t="s">
        <v>192</v>
      </c>
      <c r="C2" s="58">
        <v>172</v>
      </c>
      <c r="D2" s="37">
        <v>69</v>
      </c>
      <c r="E2" s="32">
        <v>1</v>
      </c>
    </row>
    <row r="3" spans="1:16" x14ac:dyDescent="0.25">
      <c r="A3" s="30" t="s">
        <v>111</v>
      </c>
      <c r="B3" s="31" t="s">
        <v>192</v>
      </c>
      <c r="C3" s="58">
        <v>159</v>
      </c>
      <c r="D3" s="37">
        <v>70</v>
      </c>
      <c r="E3" s="32">
        <v>1</v>
      </c>
    </row>
    <row r="4" spans="1:16" x14ac:dyDescent="0.25">
      <c r="A4" s="30" t="s">
        <v>111</v>
      </c>
      <c r="B4" s="31" t="s">
        <v>192</v>
      </c>
      <c r="C4" s="58">
        <v>160</v>
      </c>
      <c r="D4" s="37">
        <v>65</v>
      </c>
      <c r="E4" s="32">
        <v>1</v>
      </c>
    </row>
    <row r="5" spans="1:16" x14ac:dyDescent="0.25">
      <c r="A5" s="30" t="s">
        <v>111</v>
      </c>
      <c r="B5" s="31" t="s">
        <v>192</v>
      </c>
      <c r="C5" s="58">
        <v>165</v>
      </c>
      <c r="D5" s="37">
        <v>68</v>
      </c>
      <c r="E5" s="32">
        <v>1</v>
      </c>
    </row>
    <row r="6" spans="1:16" x14ac:dyDescent="0.25">
      <c r="A6" s="30" t="s">
        <v>111</v>
      </c>
      <c r="B6" s="31" t="s">
        <v>192</v>
      </c>
      <c r="C6" s="58">
        <v>69</v>
      </c>
      <c r="D6" s="38">
        <f t="shared" ref="D6:D29" si="0">EXP(0.0417*C6)*0.2156</f>
        <v>3.8304012397903193</v>
      </c>
      <c r="E6" s="32">
        <v>1</v>
      </c>
    </row>
    <row r="7" spans="1:16" x14ac:dyDescent="0.25">
      <c r="A7" s="30" t="s">
        <v>111</v>
      </c>
      <c r="B7" s="31" t="s">
        <v>192</v>
      </c>
      <c r="C7" s="58">
        <v>69</v>
      </c>
      <c r="D7" s="38">
        <f t="shared" si="0"/>
        <v>3.8304012397903193</v>
      </c>
      <c r="E7" s="32">
        <v>1</v>
      </c>
    </row>
    <row r="8" spans="1:16" x14ac:dyDescent="0.25">
      <c r="A8" s="30" t="s">
        <v>111</v>
      </c>
      <c r="B8" s="31" t="s">
        <v>192</v>
      </c>
      <c r="C8" s="58">
        <v>66</v>
      </c>
      <c r="D8" s="38">
        <f t="shared" si="0"/>
        <v>3.3799792149491976</v>
      </c>
      <c r="E8" s="32">
        <v>1</v>
      </c>
    </row>
    <row r="9" spans="1:16" x14ac:dyDescent="0.25">
      <c r="A9" s="30" t="s">
        <v>111</v>
      </c>
      <c r="B9" s="31" t="s">
        <v>192</v>
      </c>
      <c r="C9" s="58">
        <v>63</v>
      </c>
      <c r="D9" s="38">
        <f t="shared" si="0"/>
        <v>2.9825229207877881</v>
      </c>
      <c r="E9" s="32">
        <v>1</v>
      </c>
    </row>
    <row r="10" spans="1:16" x14ac:dyDescent="0.25">
      <c r="A10" s="30" t="s">
        <v>111</v>
      </c>
      <c r="B10" s="31" t="s">
        <v>192</v>
      </c>
      <c r="C10" s="58">
        <v>51</v>
      </c>
      <c r="D10" s="38">
        <f t="shared" si="0"/>
        <v>1.8082681428155998</v>
      </c>
      <c r="E10" s="32">
        <v>1</v>
      </c>
    </row>
    <row r="11" spans="1:16" x14ac:dyDescent="0.25">
      <c r="A11" s="30" t="s">
        <v>111</v>
      </c>
      <c r="B11" s="31" t="s">
        <v>192</v>
      </c>
      <c r="C11" s="58">
        <v>56</v>
      </c>
      <c r="D11" s="38">
        <f t="shared" si="0"/>
        <v>2.2274770116278262</v>
      </c>
      <c r="E11" s="32">
        <v>1</v>
      </c>
    </row>
    <row r="12" spans="1:16" x14ac:dyDescent="0.25">
      <c r="A12" s="30" t="s">
        <v>111</v>
      </c>
      <c r="B12" s="31" t="s">
        <v>192</v>
      </c>
      <c r="C12" s="58">
        <v>56</v>
      </c>
      <c r="D12" s="38">
        <f t="shared" si="0"/>
        <v>2.2274770116278262</v>
      </c>
      <c r="E12" s="32">
        <v>1</v>
      </c>
    </row>
    <row r="13" spans="1:16" x14ac:dyDescent="0.25">
      <c r="A13" s="30" t="s">
        <v>111</v>
      </c>
      <c r="B13" s="31" t="s">
        <v>192</v>
      </c>
      <c r="C13" s="58">
        <v>75</v>
      </c>
      <c r="D13" s="38">
        <f t="shared" si="0"/>
        <v>4.9193163128858162</v>
      </c>
      <c r="E13" s="32">
        <v>1</v>
      </c>
    </row>
    <row r="14" spans="1:16" x14ac:dyDescent="0.25">
      <c r="A14" s="30" t="s">
        <v>111</v>
      </c>
      <c r="B14" s="31" t="s">
        <v>192</v>
      </c>
      <c r="C14" s="58">
        <v>72</v>
      </c>
      <c r="D14" s="38">
        <f t="shared" si="0"/>
        <v>4.3408473025203946</v>
      </c>
      <c r="E14" s="32">
        <v>1</v>
      </c>
    </row>
    <row r="15" spans="1:16" x14ac:dyDescent="0.25">
      <c r="A15" s="30" t="s">
        <v>111</v>
      </c>
      <c r="B15" s="31" t="s">
        <v>192</v>
      </c>
      <c r="C15" s="58">
        <v>56</v>
      </c>
      <c r="D15" s="38">
        <f t="shared" si="0"/>
        <v>2.2274770116278262</v>
      </c>
      <c r="E15" s="32">
        <v>1</v>
      </c>
    </row>
    <row r="16" spans="1:16" x14ac:dyDescent="0.25">
      <c r="A16" s="30" t="s">
        <v>111</v>
      </c>
      <c r="B16" s="31" t="s">
        <v>192</v>
      </c>
      <c r="C16" s="58">
        <v>59</v>
      </c>
      <c r="D16" s="38">
        <f t="shared" si="0"/>
        <v>2.5243145488017169</v>
      </c>
      <c r="E16" s="32">
        <v>1</v>
      </c>
    </row>
    <row r="17" spans="1:5" x14ac:dyDescent="0.25">
      <c r="A17" s="30" t="s">
        <v>111</v>
      </c>
      <c r="B17" s="31" t="s">
        <v>192</v>
      </c>
      <c r="C17" s="58">
        <v>75</v>
      </c>
      <c r="D17" s="38">
        <f t="shared" si="0"/>
        <v>4.9193163128858162</v>
      </c>
      <c r="E17" s="32">
        <v>1</v>
      </c>
    </row>
    <row r="18" spans="1:5" x14ac:dyDescent="0.25">
      <c r="A18" s="30" t="s">
        <v>111</v>
      </c>
      <c r="B18" s="31" t="s">
        <v>192</v>
      </c>
      <c r="C18" s="58">
        <v>65</v>
      </c>
      <c r="D18" s="38">
        <f t="shared" si="0"/>
        <v>3.2419323620141309</v>
      </c>
      <c r="E18" s="32">
        <v>1</v>
      </c>
    </row>
    <row r="19" spans="1:5" x14ac:dyDescent="0.25">
      <c r="A19" s="30" t="s">
        <v>111</v>
      </c>
      <c r="B19" s="31" t="s">
        <v>192</v>
      </c>
      <c r="C19" s="58">
        <v>51</v>
      </c>
      <c r="D19" s="38">
        <f t="shared" si="0"/>
        <v>1.8082681428155998</v>
      </c>
      <c r="E19" s="32">
        <v>1</v>
      </c>
    </row>
    <row r="20" spans="1:5" x14ac:dyDescent="0.25">
      <c r="A20" s="30" t="s">
        <v>111</v>
      </c>
      <c r="B20" s="31" t="s">
        <v>192</v>
      </c>
      <c r="C20" s="58">
        <v>55</v>
      </c>
      <c r="D20" s="38">
        <f t="shared" si="0"/>
        <v>2.136501247611168</v>
      </c>
      <c r="E20" s="32">
        <v>1</v>
      </c>
    </row>
    <row r="21" spans="1:5" x14ac:dyDescent="0.25">
      <c r="A21" s="30" t="s">
        <v>111</v>
      </c>
      <c r="B21" s="31" t="s">
        <v>192</v>
      </c>
      <c r="C21" s="58">
        <v>56</v>
      </c>
      <c r="D21" s="38">
        <f t="shared" si="0"/>
        <v>2.2274770116278262</v>
      </c>
      <c r="E21" s="32">
        <v>1</v>
      </c>
    </row>
    <row r="22" spans="1:5" x14ac:dyDescent="0.25">
      <c r="A22" s="30" t="s">
        <v>111</v>
      </c>
      <c r="B22" s="31" t="s">
        <v>192</v>
      </c>
      <c r="C22" s="58">
        <v>60</v>
      </c>
      <c r="D22" s="38">
        <f t="shared" si="0"/>
        <v>2.6318040459187335</v>
      </c>
      <c r="E22" s="32">
        <v>1</v>
      </c>
    </row>
    <row r="23" spans="1:5" x14ac:dyDescent="0.25">
      <c r="A23" s="30" t="s">
        <v>111</v>
      </c>
      <c r="B23" s="31" t="s">
        <v>192</v>
      </c>
      <c r="C23" s="58">
        <v>60</v>
      </c>
      <c r="D23" s="38">
        <f t="shared" si="0"/>
        <v>2.6318040459187335</v>
      </c>
      <c r="E23" s="32">
        <v>1</v>
      </c>
    </row>
    <row r="24" spans="1:5" x14ac:dyDescent="0.25">
      <c r="A24" s="30" t="s">
        <v>111</v>
      </c>
      <c r="B24" s="31" t="s">
        <v>192</v>
      </c>
      <c r="C24" s="58">
        <v>60</v>
      </c>
      <c r="D24" s="38">
        <f t="shared" si="0"/>
        <v>2.6318040459187335</v>
      </c>
      <c r="E24" s="32">
        <v>1</v>
      </c>
    </row>
    <row r="25" spans="1:5" x14ac:dyDescent="0.25">
      <c r="A25" s="30" t="s">
        <v>111</v>
      </c>
      <c r="B25" s="31" t="s">
        <v>192</v>
      </c>
      <c r="C25" s="58">
        <v>60</v>
      </c>
      <c r="D25" s="38">
        <f t="shared" si="0"/>
        <v>2.6318040459187335</v>
      </c>
      <c r="E25" s="32">
        <v>1</v>
      </c>
    </row>
    <row r="26" spans="1:5" x14ac:dyDescent="0.25">
      <c r="A26" s="30" t="s">
        <v>111</v>
      </c>
      <c r="B26" s="31" t="s">
        <v>192</v>
      </c>
      <c r="C26" s="58">
        <v>76</v>
      </c>
      <c r="D26" s="38">
        <f t="shared" si="0"/>
        <v>5.1287889544322658</v>
      </c>
      <c r="E26" s="32">
        <v>1</v>
      </c>
    </row>
    <row r="27" spans="1:5" x14ac:dyDescent="0.25">
      <c r="A27" s="30" t="s">
        <v>111</v>
      </c>
      <c r="B27" s="31" t="s">
        <v>192</v>
      </c>
      <c r="C27" s="58">
        <v>65</v>
      </c>
      <c r="D27" s="38">
        <f t="shared" si="0"/>
        <v>3.2419323620141309</v>
      </c>
      <c r="E27" s="32">
        <v>1</v>
      </c>
    </row>
    <row r="28" spans="1:5" x14ac:dyDescent="0.25">
      <c r="A28" s="30" t="s">
        <v>111</v>
      </c>
      <c r="B28" s="31" t="s">
        <v>192</v>
      </c>
      <c r="C28" s="58">
        <v>72</v>
      </c>
      <c r="D28" s="38">
        <f t="shared" si="0"/>
        <v>4.3408473025203946</v>
      </c>
      <c r="E28" s="32">
        <v>1</v>
      </c>
    </row>
    <row r="29" spans="1:5" x14ac:dyDescent="0.25">
      <c r="A29" s="30" t="s">
        <v>111</v>
      </c>
      <c r="B29" s="31" t="s">
        <v>192</v>
      </c>
      <c r="C29" s="58">
        <v>50</v>
      </c>
      <c r="D29" s="38">
        <f t="shared" si="0"/>
        <v>1.7344139234540221</v>
      </c>
      <c r="E29" s="32">
        <v>1</v>
      </c>
    </row>
    <row r="30" spans="1:5" x14ac:dyDescent="0.25">
      <c r="A30" s="30" t="s">
        <v>111</v>
      </c>
      <c r="B30" s="31" t="s">
        <v>192</v>
      </c>
      <c r="C30" s="58">
        <v>159</v>
      </c>
      <c r="D30" s="37">
        <v>50</v>
      </c>
      <c r="E30" s="32">
        <v>1</v>
      </c>
    </row>
    <row r="31" spans="1:5" x14ac:dyDescent="0.25">
      <c r="A31" s="30" t="s">
        <v>111</v>
      </c>
      <c r="B31" s="31" t="s">
        <v>192</v>
      </c>
      <c r="C31" s="58">
        <v>141</v>
      </c>
      <c r="D31" s="37">
        <v>42</v>
      </c>
      <c r="E31" s="32">
        <v>1</v>
      </c>
    </row>
    <row r="32" spans="1:5" x14ac:dyDescent="0.25">
      <c r="A32" s="30" t="s">
        <v>111</v>
      </c>
      <c r="B32" s="31" t="s">
        <v>192</v>
      </c>
      <c r="C32" s="58">
        <v>234</v>
      </c>
      <c r="D32" s="37">
        <v>179</v>
      </c>
      <c r="E32" s="32">
        <v>1</v>
      </c>
    </row>
    <row r="33" spans="1:9" x14ac:dyDescent="0.25">
      <c r="A33" s="30" t="s">
        <v>111</v>
      </c>
      <c r="B33" s="31" t="s">
        <v>192</v>
      </c>
      <c r="C33" s="58">
        <v>65</v>
      </c>
      <c r="D33" s="38">
        <f t="shared" ref="D33" si="1">EXP(0.0417*C33)*0.2156</f>
        <v>3.2419323620141309</v>
      </c>
      <c r="E33" s="32">
        <v>1</v>
      </c>
    </row>
    <row r="34" spans="1:9" x14ac:dyDescent="0.25">
      <c r="A34" s="30" t="s">
        <v>134</v>
      </c>
      <c r="B34" s="31" t="s">
        <v>135</v>
      </c>
      <c r="C34" s="58">
        <v>384</v>
      </c>
      <c r="D34" s="37">
        <v>554</v>
      </c>
      <c r="E34" s="32">
        <v>1</v>
      </c>
    </row>
    <row r="35" spans="1:9" x14ac:dyDescent="0.25">
      <c r="A35" s="30" t="s">
        <v>122</v>
      </c>
      <c r="B35" s="31" t="s">
        <v>123</v>
      </c>
      <c r="C35" s="58">
        <v>256</v>
      </c>
      <c r="D35" s="37">
        <v>150</v>
      </c>
      <c r="E35" s="32">
        <v>1</v>
      </c>
    </row>
    <row r="36" spans="1:9" x14ac:dyDescent="0.25">
      <c r="A36" s="30" t="s">
        <v>122</v>
      </c>
      <c r="B36" s="31" t="s">
        <v>123</v>
      </c>
      <c r="C36" s="58">
        <v>256</v>
      </c>
      <c r="D36" s="37">
        <v>180</v>
      </c>
      <c r="E36" s="32">
        <v>1</v>
      </c>
    </row>
    <row r="37" spans="1:9" x14ac:dyDescent="0.25">
      <c r="A37" s="30" t="s">
        <v>113</v>
      </c>
      <c r="B37" s="31" t="s">
        <v>114</v>
      </c>
      <c r="C37" s="58">
        <v>115</v>
      </c>
      <c r="D37" s="38">
        <f t="shared" ref="D37:D59" si="2">EXP(0.0417*C37)*0.2156</f>
        <v>26.080021463698962</v>
      </c>
      <c r="E37" s="32">
        <v>1</v>
      </c>
    </row>
    <row r="38" spans="1:9" x14ac:dyDescent="0.25">
      <c r="A38" s="30" t="s">
        <v>113</v>
      </c>
      <c r="B38" s="31" t="s">
        <v>114</v>
      </c>
      <c r="C38" s="58">
        <v>110</v>
      </c>
      <c r="D38" s="38">
        <f t="shared" si="2"/>
        <v>21.171788409295349</v>
      </c>
      <c r="E38" s="32">
        <v>1</v>
      </c>
    </row>
    <row r="39" spans="1:9" x14ac:dyDescent="0.25">
      <c r="A39" s="30" t="s">
        <v>113</v>
      </c>
      <c r="B39" s="31" t="s">
        <v>114</v>
      </c>
      <c r="C39" s="58">
        <v>110</v>
      </c>
      <c r="D39" s="38">
        <f t="shared" si="2"/>
        <v>21.171788409295349</v>
      </c>
      <c r="E39" s="32">
        <v>1</v>
      </c>
    </row>
    <row r="40" spans="1:9" x14ac:dyDescent="0.25">
      <c r="A40" s="30" t="s">
        <v>113</v>
      </c>
      <c r="B40" s="31" t="s">
        <v>114</v>
      </c>
      <c r="C40" s="58">
        <v>100</v>
      </c>
      <c r="D40" s="38">
        <f t="shared" si="2"/>
        <v>13.952651474356095</v>
      </c>
      <c r="E40" s="32">
        <v>1</v>
      </c>
    </row>
    <row r="41" spans="1:9" x14ac:dyDescent="0.25">
      <c r="A41" s="30" t="s">
        <v>113</v>
      </c>
      <c r="B41" s="31" t="s">
        <v>114</v>
      </c>
      <c r="C41" s="58">
        <v>106</v>
      </c>
      <c r="D41" s="38">
        <f t="shared" si="2"/>
        <v>17.919142593418645</v>
      </c>
      <c r="E41" s="32">
        <v>1</v>
      </c>
    </row>
    <row r="42" spans="1:9" x14ac:dyDescent="0.25">
      <c r="A42" s="30" t="s">
        <v>113</v>
      </c>
      <c r="B42" s="31" t="s">
        <v>114</v>
      </c>
      <c r="C42" s="58">
        <v>89</v>
      </c>
      <c r="D42" s="38">
        <f t="shared" si="2"/>
        <v>8.8195386381669429</v>
      </c>
      <c r="E42" s="32">
        <v>1</v>
      </c>
    </row>
    <row r="43" spans="1:9" x14ac:dyDescent="0.25">
      <c r="A43" s="30" t="s">
        <v>113</v>
      </c>
      <c r="B43" s="31" t="s">
        <v>114</v>
      </c>
      <c r="C43" s="58">
        <v>89</v>
      </c>
      <c r="D43" s="38">
        <f t="shared" si="2"/>
        <v>8.8195386381669429</v>
      </c>
      <c r="E43" s="32">
        <v>1</v>
      </c>
    </row>
    <row r="44" spans="1:9" x14ac:dyDescent="0.25">
      <c r="A44" s="30" t="s">
        <v>113</v>
      </c>
      <c r="B44" s="31" t="s">
        <v>114</v>
      </c>
      <c r="C44" s="58">
        <v>96</v>
      </c>
      <c r="D44" s="38">
        <f t="shared" si="2"/>
        <v>11.809089836524626</v>
      </c>
      <c r="E44" s="32">
        <v>1</v>
      </c>
    </row>
    <row r="45" spans="1:9" x14ac:dyDescent="0.25">
      <c r="A45" s="30" t="s">
        <v>113</v>
      </c>
      <c r="B45" s="31" t="s">
        <v>114</v>
      </c>
      <c r="C45" s="58">
        <v>97</v>
      </c>
      <c r="D45" s="38">
        <f t="shared" si="2"/>
        <v>12.311940453354556</v>
      </c>
      <c r="E45" s="32">
        <v>1</v>
      </c>
    </row>
    <row r="46" spans="1:9" x14ac:dyDescent="0.25">
      <c r="A46" s="30" t="s">
        <v>113</v>
      </c>
      <c r="B46" s="31" t="s">
        <v>114</v>
      </c>
      <c r="C46" s="58">
        <v>106</v>
      </c>
      <c r="D46" s="38">
        <f t="shared" si="2"/>
        <v>17.919142593418645</v>
      </c>
      <c r="E46" s="32">
        <v>1</v>
      </c>
    </row>
    <row r="47" spans="1:9" x14ac:dyDescent="0.25">
      <c r="A47" s="30" t="s">
        <v>113</v>
      </c>
      <c r="B47" s="31" t="s">
        <v>114</v>
      </c>
      <c r="C47" s="58">
        <v>103</v>
      </c>
      <c r="D47" s="38">
        <f t="shared" si="2"/>
        <v>15.812006555945375</v>
      </c>
      <c r="E47" s="32">
        <v>1</v>
      </c>
    </row>
    <row r="48" spans="1:9" x14ac:dyDescent="0.25">
      <c r="A48" s="30" t="s">
        <v>113</v>
      </c>
      <c r="B48" s="31" t="s">
        <v>114</v>
      </c>
      <c r="C48" s="58">
        <v>76</v>
      </c>
      <c r="D48" s="38">
        <f t="shared" si="2"/>
        <v>5.1287889544322658</v>
      </c>
      <c r="E48" s="32">
        <v>1</v>
      </c>
      <c r="I48" t="s">
        <v>193</v>
      </c>
    </row>
    <row r="49" spans="1:5" x14ac:dyDescent="0.25">
      <c r="A49" s="30" t="s">
        <v>113</v>
      </c>
      <c r="B49" s="31" t="s">
        <v>114</v>
      </c>
      <c r="C49" s="58">
        <v>81</v>
      </c>
      <c r="D49" s="38">
        <f t="shared" si="2"/>
        <v>6.3177906102466741</v>
      </c>
      <c r="E49" s="32">
        <v>1</v>
      </c>
    </row>
    <row r="50" spans="1:5" x14ac:dyDescent="0.25">
      <c r="A50" s="30" t="s">
        <v>113</v>
      </c>
      <c r="B50" s="31" t="s">
        <v>114</v>
      </c>
      <c r="C50" s="58">
        <v>110</v>
      </c>
      <c r="D50" s="38">
        <f t="shared" si="2"/>
        <v>21.171788409295349</v>
      </c>
      <c r="E50" s="32">
        <v>1</v>
      </c>
    </row>
    <row r="51" spans="1:5" x14ac:dyDescent="0.25">
      <c r="A51" s="30" t="s">
        <v>113</v>
      </c>
      <c r="B51" s="31" t="s">
        <v>114</v>
      </c>
      <c r="C51" s="58">
        <v>113</v>
      </c>
      <c r="D51" s="38">
        <f t="shared" si="2"/>
        <v>23.993178482537566</v>
      </c>
      <c r="E51" s="32">
        <v>1</v>
      </c>
    </row>
    <row r="52" spans="1:5" x14ac:dyDescent="0.25">
      <c r="A52" s="30" t="s">
        <v>113</v>
      </c>
      <c r="B52" s="31" t="s">
        <v>114</v>
      </c>
      <c r="C52" s="58">
        <v>76</v>
      </c>
      <c r="D52" s="38">
        <f t="shared" si="2"/>
        <v>5.1287889544322658</v>
      </c>
      <c r="E52" s="32">
        <v>1</v>
      </c>
    </row>
    <row r="53" spans="1:5" x14ac:dyDescent="0.25">
      <c r="A53" s="30" t="s">
        <v>113</v>
      </c>
      <c r="B53" s="31" t="s">
        <v>114</v>
      </c>
      <c r="C53" s="58">
        <v>106</v>
      </c>
      <c r="D53" s="38">
        <f t="shared" si="2"/>
        <v>17.919142593418645</v>
      </c>
      <c r="E53" s="32">
        <v>1</v>
      </c>
    </row>
    <row r="54" spans="1:5" x14ac:dyDescent="0.25">
      <c r="A54" s="30" t="s">
        <v>113</v>
      </c>
      <c r="B54" s="31" t="s">
        <v>114</v>
      </c>
      <c r="C54" s="58">
        <v>71</v>
      </c>
      <c r="D54" s="38">
        <f t="shared" si="2"/>
        <v>4.1635561799790919</v>
      </c>
      <c r="E54" s="32">
        <v>1</v>
      </c>
    </row>
    <row r="55" spans="1:5" x14ac:dyDescent="0.25">
      <c r="A55" s="30" t="s">
        <v>113</v>
      </c>
      <c r="B55" s="31" t="s">
        <v>114</v>
      </c>
      <c r="C55" s="58">
        <v>72</v>
      </c>
      <c r="D55" s="38">
        <f t="shared" si="2"/>
        <v>4.3408473025203946</v>
      </c>
      <c r="E55" s="32">
        <v>1</v>
      </c>
    </row>
    <row r="56" spans="1:5" x14ac:dyDescent="0.25">
      <c r="A56" s="34" t="s">
        <v>113</v>
      </c>
      <c r="B56" s="35" t="s">
        <v>114</v>
      </c>
      <c r="C56" s="66">
        <v>85</v>
      </c>
      <c r="D56" s="39">
        <f t="shared" si="2"/>
        <v>7.4645829350954944</v>
      </c>
      <c r="E56" s="63">
        <v>1</v>
      </c>
    </row>
    <row r="57" spans="1:5" s="28" customFormat="1" x14ac:dyDescent="0.25">
      <c r="A57" s="64"/>
      <c r="B57" s="65"/>
      <c r="C57" s="67"/>
      <c r="D57" s="71"/>
      <c r="E57" s="32"/>
    </row>
    <row r="58" spans="1:5" s="28" customFormat="1" x14ac:dyDescent="0.25">
      <c r="A58" s="34" t="s">
        <v>140</v>
      </c>
      <c r="B58" s="35"/>
      <c r="C58" s="66"/>
      <c r="D58" s="39"/>
      <c r="E58" s="63"/>
    </row>
    <row r="59" spans="1:5" x14ac:dyDescent="0.25">
      <c r="A59" s="30" t="s">
        <v>122</v>
      </c>
      <c r="B59" s="31" t="s">
        <v>192</v>
      </c>
      <c r="C59" s="58">
        <v>60</v>
      </c>
      <c r="D59" s="38">
        <f t="shared" si="2"/>
        <v>2.6318040459187335</v>
      </c>
      <c r="E59" s="32">
        <v>1</v>
      </c>
    </row>
    <row r="60" spans="1:5" x14ac:dyDescent="0.25">
      <c r="A60" s="34" t="s">
        <v>122</v>
      </c>
      <c r="B60" s="35" t="s">
        <v>123</v>
      </c>
      <c r="C60" s="66">
        <v>75</v>
      </c>
      <c r="D60" s="68">
        <v>4</v>
      </c>
      <c r="E60" s="63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D33" sqref="D33:M33"/>
    </sheetView>
  </sheetViews>
  <sheetFormatPr defaultRowHeight="13.2" x14ac:dyDescent="0.25"/>
  <cols>
    <col min="1" max="1" width="8.109375" style="28" customWidth="1"/>
    <col min="2" max="2" width="26.5546875" style="28" customWidth="1"/>
    <col min="3" max="3" width="22.6640625" style="15" customWidth="1"/>
    <col min="4" max="16384" width="8.88671875" style="28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29"/>
      <c r="F2" s="29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s="28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s="28" t="s">
        <v>1</v>
      </c>
      <c r="C14" s="13" t="s">
        <v>150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s="28" t="s">
        <v>2</v>
      </c>
      <c r="C15" s="14">
        <v>42128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s="28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s="28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s="2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s="28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s="28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s="28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s="28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s="28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s="28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s="28" t="s">
        <v>11</v>
      </c>
      <c r="C25" s="13">
        <v>1541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s="28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s="28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s="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s="28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s="28" t="s">
        <v>15</v>
      </c>
      <c r="C30" s="13">
        <v>2.2000000000000002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s="28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s="28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s="28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s="28" t="s">
        <v>28</v>
      </c>
      <c r="C34" s="19">
        <v>0.55208333333333337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s="28" t="s">
        <v>29</v>
      </c>
      <c r="C35" s="19">
        <v>0.57291666666666663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s="28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s="28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s="2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s="28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s="28" t="s">
        <v>20</v>
      </c>
      <c r="C40" s="13">
        <v>272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s="28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s="28" t="s">
        <v>21</v>
      </c>
      <c r="C42" s="13">
        <v>10.1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s="28" t="s">
        <v>22</v>
      </c>
      <c r="C43" s="13"/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s="28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s="28" t="s">
        <v>23</v>
      </c>
      <c r="C45" s="13">
        <v>3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s="28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s="28" t="s">
        <v>52</v>
      </c>
      <c r="C47" s="13" t="s">
        <v>190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s="2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s="28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s="28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s="28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s="28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  <row r="53" spans="1:13" x14ac:dyDescent="0.25">
      <c r="C53" s="13" t="s">
        <v>119</v>
      </c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16" workbookViewId="0">
      <selection activeCell="I28" sqref="I28"/>
    </sheetView>
  </sheetViews>
  <sheetFormatPr defaultRowHeight="13.2" x14ac:dyDescent="0.25"/>
  <cols>
    <col min="1" max="3" width="8.88671875" style="28"/>
    <col min="4" max="4" width="8.88671875" style="41"/>
    <col min="5" max="16384" width="8.88671875" style="28"/>
  </cols>
  <sheetData>
    <row r="1" spans="1:16" x14ac:dyDescent="0.25">
      <c r="A1" s="28" t="s">
        <v>33</v>
      </c>
      <c r="C1" s="28" t="s">
        <v>34</v>
      </c>
      <c r="D1" s="41" t="s">
        <v>35</v>
      </c>
      <c r="E1" s="28" t="s">
        <v>36</v>
      </c>
      <c r="F1" s="28" t="s">
        <v>37</v>
      </c>
      <c r="G1" s="28" t="s">
        <v>38</v>
      </c>
      <c r="H1" s="28" t="s">
        <v>39</v>
      </c>
      <c r="I1" s="28" t="s">
        <v>40</v>
      </c>
      <c r="J1" s="28" t="s">
        <v>41</v>
      </c>
      <c r="K1" s="28" t="s">
        <v>42</v>
      </c>
      <c r="L1" s="28" t="s">
        <v>43</v>
      </c>
      <c r="M1" s="28" t="s">
        <v>44</v>
      </c>
      <c r="N1" s="28" t="s">
        <v>45</v>
      </c>
      <c r="O1" s="28" t="s">
        <v>46</v>
      </c>
      <c r="P1" s="28" t="s">
        <v>47</v>
      </c>
    </row>
    <row r="2" spans="1:16" x14ac:dyDescent="0.25">
      <c r="A2" s="28" t="s">
        <v>111</v>
      </c>
      <c r="B2" s="28" t="s">
        <v>192</v>
      </c>
      <c r="C2" s="28">
        <v>240</v>
      </c>
      <c r="D2" s="41">
        <v>130</v>
      </c>
      <c r="E2" s="28">
        <v>1</v>
      </c>
    </row>
    <row r="3" spans="1:16" x14ac:dyDescent="0.25">
      <c r="A3" s="28" t="s">
        <v>111</v>
      </c>
      <c r="B3" s="28" t="s">
        <v>192</v>
      </c>
      <c r="C3" s="28">
        <v>190</v>
      </c>
      <c r="D3" s="41">
        <v>86</v>
      </c>
      <c r="E3" s="28">
        <v>1</v>
      </c>
      <c r="I3" s="28" t="s">
        <v>194</v>
      </c>
    </row>
    <row r="4" spans="1:16" x14ac:dyDescent="0.25">
      <c r="A4" s="28" t="s">
        <v>111</v>
      </c>
      <c r="B4" s="28" t="s">
        <v>192</v>
      </c>
      <c r="C4" s="28">
        <v>105</v>
      </c>
      <c r="D4" s="41">
        <v>19</v>
      </c>
      <c r="E4" s="28">
        <v>1</v>
      </c>
      <c r="I4" s="28" t="s">
        <v>194</v>
      </c>
    </row>
    <row r="5" spans="1:16" x14ac:dyDescent="0.25">
      <c r="A5" s="28" t="s">
        <v>111</v>
      </c>
      <c r="B5" s="28" t="s">
        <v>192</v>
      </c>
      <c r="C5" s="28">
        <v>106</v>
      </c>
      <c r="D5" s="41">
        <v>13</v>
      </c>
      <c r="E5" s="28">
        <v>1</v>
      </c>
    </row>
    <row r="6" spans="1:16" x14ac:dyDescent="0.25">
      <c r="A6" s="28" t="s">
        <v>111</v>
      </c>
      <c r="B6" s="28" t="s">
        <v>192</v>
      </c>
      <c r="C6" s="28">
        <v>105</v>
      </c>
      <c r="D6" s="41">
        <v>12</v>
      </c>
      <c r="E6" s="28">
        <v>1</v>
      </c>
    </row>
    <row r="7" spans="1:16" x14ac:dyDescent="0.25">
      <c r="A7" s="28" t="s">
        <v>111</v>
      </c>
      <c r="B7" s="28" t="s">
        <v>192</v>
      </c>
      <c r="C7" s="28">
        <v>105</v>
      </c>
      <c r="D7" s="41">
        <v>11</v>
      </c>
      <c r="E7" s="28">
        <v>1</v>
      </c>
    </row>
    <row r="8" spans="1:16" x14ac:dyDescent="0.25">
      <c r="A8" s="28" t="s">
        <v>111</v>
      </c>
      <c r="B8" s="28" t="s">
        <v>192</v>
      </c>
      <c r="C8" s="28">
        <v>125</v>
      </c>
      <c r="D8" s="41">
        <v>25</v>
      </c>
      <c r="E8" s="28">
        <v>1</v>
      </c>
    </row>
    <row r="9" spans="1:16" x14ac:dyDescent="0.25">
      <c r="A9" s="28" t="s">
        <v>111</v>
      </c>
      <c r="B9" s="28" t="s">
        <v>192</v>
      </c>
      <c r="C9" s="28">
        <v>105</v>
      </c>
      <c r="D9" s="41">
        <v>17</v>
      </c>
      <c r="E9" s="28">
        <v>1</v>
      </c>
    </row>
    <row r="10" spans="1:16" x14ac:dyDescent="0.25">
      <c r="A10" s="28" t="s">
        <v>111</v>
      </c>
      <c r="B10" s="28" t="s">
        <v>192</v>
      </c>
      <c r="C10" s="28">
        <v>145</v>
      </c>
      <c r="D10" s="41">
        <v>49</v>
      </c>
      <c r="E10" s="28">
        <v>1</v>
      </c>
    </row>
    <row r="11" spans="1:16" x14ac:dyDescent="0.25">
      <c r="A11" s="28" t="s">
        <v>111</v>
      </c>
      <c r="B11" s="28" t="s">
        <v>192</v>
      </c>
      <c r="C11" s="28">
        <v>232</v>
      </c>
      <c r="D11" s="41">
        <v>147</v>
      </c>
      <c r="E11" s="28">
        <v>1</v>
      </c>
    </row>
    <row r="12" spans="1:16" x14ac:dyDescent="0.25">
      <c r="A12" s="28" t="s">
        <v>134</v>
      </c>
      <c r="B12" s="28" t="s">
        <v>135</v>
      </c>
      <c r="C12" s="28">
        <v>75</v>
      </c>
      <c r="D12" s="41">
        <v>8</v>
      </c>
      <c r="E12" s="28">
        <v>1</v>
      </c>
    </row>
    <row r="13" spans="1:16" x14ac:dyDescent="0.25">
      <c r="A13" s="28" t="s">
        <v>122</v>
      </c>
      <c r="B13" s="28" t="s">
        <v>123</v>
      </c>
      <c r="C13" s="28">
        <v>190</v>
      </c>
      <c r="D13" s="41">
        <v>86</v>
      </c>
      <c r="E13" s="28">
        <v>1</v>
      </c>
    </row>
    <row r="14" spans="1:16" x14ac:dyDescent="0.25">
      <c r="A14" s="28" t="s">
        <v>113</v>
      </c>
      <c r="B14" s="28" t="s">
        <v>114</v>
      </c>
      <c r="C14" s="28">
        <v>89</v>
      </c>
      <c r="D14" s="41">
        <v>9.2286081482860016</v>
      </c>
      <c r="E14" s="28">
        <v>1</v>
      </c>
    </row>
    <row r="15" spans="1:16" x14ac:dyDescent="0.25">
      <c r="A15" s="28" t="s">
        <v>113</v>
      </c>
      <c r="B15" s="28" t="s">
        <v>114</v>
      </c>
      <c r="C15" s="28">
        <v>85</v>
      </c>
      <c r="D15" s="41">
        <v>7.8108066333837822</v>
      </c>
      <c r="E15" s="28">
        <v>1</v>
      </c>
    </row>
    <row r="16" spans="1:16" x14ac:dyDescent="0.25">
      <c r="A16" s="28" t="s">
        <v>113</v>
      </c>
      <c r="B16" s="28" t="s">
        <v>114</v>
      </c>
      <c r="C16" s="28">
        <v>90</v>
      </c>
      <c r="D16" s="41">
        <v>9.6215775781140511</v>
      </c>
      <c r="E16" s="28">
        <v>1</v>
      </c>
    </row>
    <row r="17" spans="1:9" x14ac:dyDescent="0.25">
      <c r="A17" s="28" t="s">
        <v>113</v>
      </c>
      <c r="B17" s="28" t="s">
        <v>114</v>
      </c>
      <c r="C17" s="28">
        <v>85</v>
      </c>
      <c r="D17" s="41">
        <v>7.8108066333837822</v>
      </c>
      <c r="E17" s="28">
        <v>1</v>
      </c>
    </row>
    <row r="18" spans="1:9" x14ac:dyDescent="0.25">
      <c r="A18" s="28" t="s">
        <v>113</v>
      </c>
      <c r="B18" s="28" t="s">
        <v>114</v>
      </c>
      <c r="C18" s="28">
        <v>75</v>
      </c>
      <c r="D18" s="41">
        <v>5.1474849730382193</v>
      </c>
      <c r="E18" s="28">
        <v>1</v>
      </c>
    </row>
    <row r="19" spans="1:9" x14ac:dyDescent="0.25">
      <c r="A19" s="28" t="s">
        <v>113</v>
      </c>
      <c r="B19" s="28" t="s">
        <v>114</v>
      </c>
      <c r="C19" s="28">
        <v>115</v>
      </c>
      <c r="D19" s="41">
        <v>27.289669954594086</v>
      </c>
      <c r="E19" s="28">
        <v>1</v>
      </c>
    </row>
    <row r="20" spans="1:9" x14ac:dyDescent="0.25">
      <c r="A20" s="28" t="s">
        <v>113</v>
      </c>
      <c r="B20" s="28" t="s">
        <v>114</v>
      </c>
      <c r="C20" s="28">
        <v>105</v>
      </c>
      <c r="D20" s="41">
        <v>17.984463398448014</v>
      </c>
      <c r="E20" s="28">
        <v>1</v>
      </c>
    </row>
    <row r="21" spans="1:9" x14ac:dyDescent="0.25">
      <c r="A21" s="28" t="s">
        <v>113</v>
      </c>
      <c r="B21" s="28" t="s">
        <v>114</v>
      </c>
      <c r="C21" s="28">
        <v>23</v>
      </c>
      <c r="D21" s="41">
        <v>0.58866868410620332</v>
      </c>
      <c r="E21" s="28">
        <v>1</v>
      </c>
    </row>
    <row r="22" spans="1:9" x14ac:dyDescent="0.25">
      <c r="A22" s="28" t="s">
        <v>113</v>
      </c>
      <c r="B22" s="28" t="s">
        <v>114</v>
      </c>
      <c r="C22" s="28">
        <v>101</v>
      </c>
      <c r="D22" s="41">
        <v>15.221489931451393</v>
      </c>
      <c r="E22" s="28">
        <v>1</v>
      </c>
    </row>
    <row r="23" spans="1:9" x14ac:dyDescent="0.25">
      <c r="A23" s="28" t="s">
        <v>113</v>
      </c>
      <c r="B23" s="28" t="s">
        <v>114</v>
      </c>
      <c r="C23" s="28">
        <v>73</v>
      </c>
      <c r="D23" s="41">
        <v>8</v>
      </c>
      <c r="E23" s="28">
        <v>1</v>
      </c>
    </row>
    <row r="25" spans="1:9" x14ac:dyDescent="0.25">
      <c r="A25" s="28" t="s">
        <v>140</v>
      </c>
    </row>
    <row r="26" spans="1:9" x14ac:dyDescent="0.25">
      <c r="A26" s="28" t="s">
        <v>111</v>
      </c>
      <c r="B26" s="28" t="s">
        <v>192</v>
      </c>
      <c r="C26" s="28">
        <v>102</v>
      </c>
      <c r="D26" s="41">
        <v>12</v>
      </c>
      <c r="E26" s="28">
        <v>1</v>
      </c>
      <c r="I26" s="28" t="s">
        <v>194</v>
      </c>
    </row>
    <row r="27" spans="1:9" x14ac:dyDescent="0.25">
      <c r="A27" s="28" t="s">
        <v>111</v>
      </c>
      <c r="B27" s="28" t="s">
        <v>192</v>
      </c>
      <c r="C27" s="28">
        <v>105</v>
      </c>
      <c r="D27" s="41">
        <v>17</v>
      </c>
      <c r="E27" s="28">
        <v>1</v>
      </c>
      <c r="I27" s="28" t="s">
        <v>194</v>
      </c>
    </row>
    <row r="28" spans="1:9" x14ac:dyDescent="0.25">
      <c r="A28" s="28" t="s">
        <v>111</v>
      </c>
      <c r="B28" s="28" t="s">
        <v>192</v>
      </c>
      <c r="C28" s="28">
        <v>215</v>
      </c>
      <c r="D28" s="41">
        <v>102</v>
      </c>
      <c r="E28" s="28">
        <v>1</v>
      </c>
    </row>
    <row r="29" spans="1:9" x14ac:dyDescent="0.25">
      <c r="A29" s="28" t="s">
        <v>113</v>
      </c>
      <c r="B29" s="28" t="s">
        <v>114</v>
      </c>
      <c r="C29" s="28">
        <v>135</v>
      </c>
      <c r="D29" s="41">
        <v>62.834748508106991</v>
      </c>
      <c r="E29" s="28">
        <v>1</v>
      </c>
    </row>
    <row r="30" spans="1:9" x14ac:dyDescent="0.25">
      <c r="A30" s="28" t="s">
        <v>113</v>
      </c>
      <c r="B30" s="28" t="s">
        <v>114</v>
      </c>
      <c r="C30" s="28">
        <v>35</v>
      </c>
      <c r="D30" s="41">
        <v>0.97093887876770446</v>
      </c>
      <c r="E30" s="28">
        <v>1</v>
      </c>
    </row>
    <row r="31" spans="1:9" x14ac:dyDescent="0.25">
      <c r="A31" s="28" t="s">
        <v>113</v>
      </c>
      <c r="B31" s="28" t="s">
        <v>114</v>
      </c>
      <c r="C31" s="28">
        <v>100</v>
      </c>
      <c r="D31" s="41">
        <v>14.599805995430126</v>
      </c>
      <c r="E31" s="28">
        <v>1</v>
      </c>
    </row>
    <row r="32" spans="1:9" x14ac:dyDescent="0.25">
      <c r="A32" s="28" t="s">
        <v>113</v>
      </c>
      <c r="B32" s="28" t="s">
        <v>114</v>
      </c>
      <c r="C32" s="28">
        <v>92</v>
      </c>
      <c r="D32" s="41">
        <v>8</v>
      </c>
      <c r="E32" s="28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6" workbookViewId="0">
      <selection activeCell="C26" sqref="C2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152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t="s">
        <v>11</v>
      </c>
      <c r="C25" s="13">
        <v>864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t="s">
        <v>15</v>
      </c>
      <c r="C30" s="13">
        <v>1.6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 t="s">
        <v>162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0.4236111111111111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0.4375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306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11.7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1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172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H15" sqref="H15"/>
    </sheetView>
  </sheetViews>
  <sheetFormatPr defaultRowHeight="13.2" x14ac:dyDescent="0.25"/>
  <cols>
    <col min="1" max="2" width="9.109375" customWidth="1"/>
    <col min="4" max="4" width="8.88671875" style="41"/>
    <col min="14" max="14" width="11.6640625" customWidth="1"/>
    <col min="15" max="15" width="11.5546875" customWidth="1"/>
    <col min="16" max="16" width="12" customWidth="1"/>
  </cols>
  <sheetData>
    <row r="1" spans="1:17" x14ac:dyDescent="0.25">
      <c r="A1" s="1" t="s">
        <v>33</v>
      </c>
      <c r="B1" s="1" t="s">
        <v>33</v>
      </c>
      <c r="C1" s="1" t="s">
        <v>34</v>
      </c>
      <c r="D1" s="6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111</v>
      </c>
      <c r="B2" t="s">
        <v>192</v>
      </c>
      <c r="C2">
        <v>155</v>
      </c>
      <c r="D2" s="41">
        <v>30</v>
      </c>
      <c r="E2">
        <v>1</v>
      </c>
      <c r="I2" t="s">
        <v>195</v>
      </c>
    </row>
    <row r="3" spans="1:17" x14ac:dyDescent="0.25">
      <c r="A3" t="s">
        <v>111</v>
      </c>
      <c r="B3" t="s">
        <v>192</v>
      </c>
      <c r="C3">
        <v>145</v>
      </c>
      <c r="D3" s="41">
        <v>26</v>
      </c>
      <c r="E3">
        <v>1</v>
      </c>
      <c r="I3" s="28" t="s">
        <v>195</v>
      </c>
    </row>
    <row r="4" spans="1:17" x14ac:dyDescent="0.25">
      <c r="A4" t="s">
        <v>111</v>
      </c>
      <c r="B4" t="s">
        <v>192</v>
      </c>
      <c r="C4">
        <v>135</v>
      </c>
      <c r="D4" s="41">
        <v>31</v>
      </c>
      <c r="E4">
        <v>1</v>
      </c>
    </row>
    <row r="5" spans="1:17" x14ac:dyDescent="0.25">
      <c r="A5" t="s">
        <v>113</v>
      </c>
      <c r="B5" t="s">
        <v>114</v>
      </c>
      <c r="C5">
        <v>70</v>
      </c>
      <c r="D5" s="41">
        <v>3.9935060728298084</v>
      </c>
      <c r="E5">
        <v>1</v>
      </c>
    </row>
    <row r="6" spans="1:17" x14ac:dyDescent="0.25">
      <c r="A6" t="s">
        <v>113</v>
      </c>
      <c r="B6" t="s">
        <v>114</v>
      </c>
      <c r="C6">
        <v>80</v>
      </c>
      <c r="D6" s="41">
        <v>6.0597561503334747</v>
      </c>
      <c r="E6">
        <v>1</v>
      </c>
    </row>
    <row r="7" spans="1:17" x14ac:dyDescent="0.25">
      <c r="A7" t="s">
        <v>113</v>
      </c>
      <c r="B7" t="s">
        <v>114</v>
      </c>
      <c r="C7">
        <v>50</v>
      </c>
      <c r="D7" s="41">
        <v>1.7344139234540221</v>
      </c>
      <c r="E7">
        <v>1</v>
      </c>
    </row>
    <row r="8" spans="1:17" x14ac:dyDescent="0.25">
      <c r="A8" t="s">
        <v>113</v>
      </c>
      <c r="B8" t="s">
        <v>114</v>
      </c>
      <c r="C8">
        <v>85</v>
      </c>
      <c r="D8" s="41">
        <v>7.4645829350954944</v>
      </c>
      <c r="E8">
        <v>1</v>
      </c>
    </row>
    <row r="9" spans="1:17" x14ac:dyDescent="0.25">
      <c r="A9" t="s">
        <v>113</v>
      </c>
      <c r="B9" t="s">
        <v>114</v>
      </c>
      <c r="C9">
        <v>50</v>
      </c>
      <c r="D9" s="41">
        <v>1.7344139234540221</v>
      </c>
      <c r="E9">
        <v>1</v>
      </c>
    </row>
    <row r="10" spans="1:17" x14ac:dyDescent="0.25">
      <c r="A10" t="s">
        <v>113</v>
      </c>
      <c r="B10" t="s">
        <v>114</v>
      </c>
      <c r="C10">
        <v>50</v>
      </c>
      <c r="D10" s="41">
        <v>1.7344139234540221</v>
      </c>
      <c r="E10">
        <v>1</v>
      </c>
    </row>
    <row r="11" spans="1:17" x14ac:dyDescent="0.25">
      <c r="A11" t="s">
        <v>113</v>
      </c>
      <c r="B11" t="s">
        <v>114</v>
      </c>
      <c r="C11">
        <v>40</v>
      </c>
      <c r="D11" s="41">
        <v>1.1430150593985615</v>
      </c>
      <c r="E11">
        <v>1</v>
      </c>
    </row>
    <row r="12" spans="1:17" x14ac:dyDescent="0.25">
      <c r="A12" t="s">
        <v>113</v>
      </c>
      <c r="B12" t="s">
        <v>114</v>
      </c>
      <c r="C12">
        <v>55</v>
      </c>
      <c r="D12" s="41">
        <v>2.136501247611168</v>
      </c>
      <c r="E12">
        <v>1</v>
      </c>
    </row>
    <row r="13" spans="1:17" x14ac:dyDescent="0.25">
      <c r="A13" t="s">
        <v>113</v>
      </c>
      <c r="B13" t="s">
        <v>114</v>
      </c>
      <c r="C13">
        <v>78</v>
      </c>
      <c r="D13" s="41">
        <v>5.5748731295324845</v>
      </c>
      <c r="E13">
        <v>1</v>
      </c>
    </row>
    <row r="14" spans="1:17" x14ac:dyDescent="0.25">
      <c r="A14" t="s">
        <v>113</v>
      </c>
      <c r="B14" t="s">
        <v>114</v>
      </c>
      <c r="C14">
        <v>79</v>
      </c>
      <c r="D14" s="41">
        <v>5.8122604668074969</v>
      </c>
      <c r="E14">
        <v>1</v>
      </c>
    </row>
    <row r="15" spans="1:17" x14ac:dyDescent="0.25">
      <c r="A15" t="s">
        <v>113</v>
      </c>
      <c r="B15" t="s">
        <v>114</v>
      </c>
      <c r="C15">
        <v>96</v>
      </c>
      <c r="D15" s="41">
        <v>11.809089836524626</v>
      </c>
      <c r="E15">
        <v>1</v>
      </c>
    </row>
    <row r="16" spans="1:17" x14ac:dyDescent="0.25">
      <c r="A16" t="s">
        <v>113</v>
      </c>
      <c r="B16" t="s">
        <v>114</v>
      </c>
      <c r="C16">
        <v>50</v>
      </c>
      <c r="D16" s="41">
        <v>1.7344139234540221</v>
      </c>
      <c r="E16">
        <v>1</v>
      </c>
    </row>
    <row r="17" spans="1:5" x14ac:dyDescent="0.25">
      <c r="A17" t="s">
        <v>113</v>
      </c>
      <c r="B17" t="s">
        <v>114</v>
      </c>
      <c r="C17">
        <v>55</v>
      </c>
      <c r="D17" s="41">
        <v>2.136501247611168</v>
      </c>
      <c r="E17">
        <v>1</v>
      </c>
    </row>
    <row r="18" spans="1:5" x14ac:dyDescent="0.25">
      <c r="A18" t="s">
        <v>113</v>
      </c>
      <c r="B18" t="s">
        <v>114</v>
      </c>
      <c r="C18">
        <v>56</v>
      </c>
      <c r="D18" s="41">
        <v>2.2274770116278262</v>
      </c>
      <c r="E18">
        <v>1</v>
      </c>
    </row>
    <row r="19" spans="1:5" x14ac:dyDescent="0.25">
      <c r="A19" t="s">
        <v>113</v>
      </c>
      <c r="B19" t="s">
        <v>114</v>
      </c>
      <c r="C19">
        <v>66</v>
      </c>
      <c r="D19" s="41">
        <v>3.3799792149491976</v>
      </c>
      <c r="E19">
        <v>1</v>
      </c>
    </row>
    <row r="20" spans="1:5" x14ac:dyDescent="0.25">
      <c r="A20" t="s">
        <v>113</v>
      </c>
      <c r="B20" t="s">
        <v>114</v>
      </c>
      <c r="C20">
        <v>61</v>
      </c>
      <c r="D20" s="41">
        <v>2.7438706239688493</v>
      </c>
      <c r="E20">
        <v>1</v>
      </c>
    </row>
    <row r="21" spans="1:5" x14ac:dyDescent="0.25">
      <c r="A21" t="s">
        <v>113</v>
      </c>
      <c r="B21" t="s">
        <v>114</v>
      </c>
      <c r="C21">
        <v>55</v>
      </c>
      <c r="D21" s="41">
        <v>2.136501247611168</v>
      </c>
      <c r="E21">
        <v>1</v>
      </c>
    </row>
    <row r="22" spans="1:5" x14ac:dyDescent="0.25">
      <c r="A22" t="s">
        <v>113</v>
      </c>
      <c r="B22" t="s">
        <v>114</v>
      </c>
      <c r="C22">
        <v>64</v>
      </c>
      <c r="D22" s="41">
        <v>3.1095236897876881</v>
      </c>
      <c r="E22">
        <v>1</v>
      </c>
    </row>
    <row r="23" spans="1:5" x14ac:dyDescent="0.25">
      <c r="A23" t="s">
        <v>113</v>
      </c>
      <c r="B23" t="s">
        <v>114</v>
      </c>
      <c r="C23">
        <v>55</v>
      </c>
      <c r="D23" s="41">
        <v>2.136501247611168</v>
      </c>
      <c r="E23">
        <v>1</v>
      </c>
    </row>
    <row r="24" spans="1:5" x14ac:dyDescent="0.25">
      <c r="A24" t="s">
        <v>113</v>
      </c>
      <c r="B24" t="s">
        <v>114</v>
      </c>
      <c r="C24">
        <v>56</v>
      </c>
      <c r="D24" s="41">
        <v>2.2274770116278262</v>
      </c>
      <c r="E24">
        <v>1</v>
      </c>
    </row>
    <row r="25" spans="1:5" x14ac:dyDescent="0.25">
      <c r="A25" t="s">
        <v>113</v>
      </c>
      <c r="B25" t="s">
        <v>114</v>
      </c>
      <c r="C25">
        <v>81</v>
      </c>
      <c r="D25" s="41">
        <v>6.3177906102466741</v>
      </c>
      <c r="E25">
        <v>1</v>
      </c>
    </row>
    <row r="26" spans="1:5" x14ac:dyDescent="0.25">
      <c r="A26" t="s">
        <v>113</v>
      </c>
      <c r="B26" t="s">
        <v>114</v>
      </c>
      <c r="C26">
        <v>77</v>
      </c>
      <c r="D26" s="41">
        <v>5.3471812882216216</v>
      </c>
      <c r="E26">
        <v>1</v>
      </c>
    </row>
    <row r="27" spans="1:5" x14ac:dyDescent="0.25">
      <c r="A27" t="s">
        <v>113</v>
      </c>
      <c r="B27" t="s">
        <v>114</v>
      </c>
      <c r="C27">
        <v>92</v>
      </c>
      <c r="D27" s="41">
        <v>9.9948459992293355</v>
      </c>
      <c r="E27">
        <v>1</v>
      </c>
    </row>
    <row r="28" spans="1:5" x14ac:dyDescent="0.25">
      <c r="A28" t="s">
        <v>113</v>
      </c>
      <c r="B28" t="s">
        <v>114</v>
      </c>
      <c r="C28">
        <v>50</v>
      </c>
      <c r="D28" s="41">
        <v>1.7344139234540221</v>
      </c>
      <c r="E28">
        <v>1</v>
      </c>
    </row>
    <row r="29" spans="1:5" x14ac:dyDescent="0.25">
      <c r="A29" t="s">
        <v>113</v>
      </c>
      <c r="B29" t="s">
        <v>114</v>
      </c>
      <c r="C29">
        <v>56</v>
      </c>
      <c r="D29" s="41">
        <v>2.2274770116278262</v>
      </c>
      <c r="E29">
        <v>1</v>
      </c>
    </row>
    <row r="30" spans="1:5" x14ac:dyDescent="0.25">
      <c r="A30" t="s">
        <v>113</v>
      </c>
      <c r="B30" t="s">
        <v>114</v>
      </c>
      <c r="C30">
        <v>55</v>
      </c>
      <c r="D30" s="41">
        <v>2.136501247611168</v>
      </c>
      <c r="E30">
        <v>1</v>
      </c>
    </row>
    <row r="31" spans="1:5" x14ac:dyDescent="0.25">
      <c r="A31" t="s">
        <v>113</v>
      </c>
      <c r="B31" t="s">
        <v>114</v>
      </c>
      <c r="C31">
        <v>50</v>
      </c>
      <c r="D31" s="41">
        <v>1.7344139234540221</v>
      </c>
      <c r="E31">
        <v>1</v>
      </c>
    </row>
    <row r="32" spans="1:5" x14ac:dyDescent="0.25">
      <c r="A32" t="s">
        <v>113</v>
      </c>
      <c r="B32" t="s">
        <v>114</v>
      </c>
      <c r="C32">
        <v>56</v>
      </c>
      <c r="D32" s="41">
        <v>2.2274770116278262</v>
      </c>
      <c r="E32">
        <v>1</v>
      </c>
    </row>
    <row r="33" spans="1:5" x14ac:dyDescent="0.25">
      <c r="A33" t="s">
        <v>113</v>
      </c>
      <c r="B33" t="s">
        <v>114</v>
      </c>
      <c r="C33">
        <v>56</v>
      </c>
      <c r="D33" s="41">
        <v>2.2274770116278262</v>
      </c>
      <c r="E33">
        <v>1</v>
      </c>
    </row>
    <row r="34" spans="1:5" x14ac:dyDescent="0.25">
      <c r="A34" t="s">
        <v>113</v>
      </c>
      <c r="B34" t="s">
        <v>114</v>
      </c>
      <c r="C34">
        <v>60</v>
      </c>
      <c r="D34" s="41">
        <v>2.6318040459187335</v>
      </c>
      <c r="E34">
        <v>1</v>
      </c>
    </row>
    <row r="35" spans="1:5" x14ac:dyDescent="0.25">
      <c r="A35" t="s">
        <v>113</v>
      </c>
      <c r="B35" t="s">
        <v>114</v>
      </c>
      <c r="C35">
        <v>48</v>
      </c>
      <c r="D35" s="41">
        <v>1.5956314639523468</v>
      </c>
      <c r="E35">
        <v>1</v>
      </c>
    </row>
    <row r="36" spans="1:5" x14ac:dyDescent="0.25">
      <c r="A36" t="s">
        <v>113</v>
      </c>
      <c r="B36" t="s">
        <v>114</v>
      </c>
      <c r="C36">
        <v>60</v>
      </c>
      <c r="D36" s="41">
        <v>2.6318040459187335</v>
      </c>
      <c r="E36">
        <v>1</v>
      </c>
    </row>
    <row r="37" spans="1:5" x14ac:dyDescent="0.25">
      <c r="A37" t="s">
        <v>113</v>
      </c>
      <c r="B37" t="s">
        <v>114</v>
      </c>
      <c r="C37">
        <v>57</v>
      </c>
      <c r="D37" s="41">
        <v>2.3223266744534223</v>
      </c>
      <c r="E37" s="28">
        <v>1</v>
      </c>
    </row>
    <row r="38" spans="1:5" x14ac:dyDescent="0.25">
      <c r="A38" t="s">
        <v>113</v>
      </c>
      <c r="B38" t="s">
        <v>114</v>
      </c>
      <c r="C38">
        <v>51</v>
      </c>
      <c r="D38" s="41">
        <v>1.8082681428155998</v>
      </c>
      <c r="E38" s="28">
        <v>1</v>
      </c>
    </row>
    <row r="39" spans="1:5" x14ac:dyDescent="0.25">
      <c r="A39" t="s">
        <v>113</v>
      </c>
      <c r="B39" t="s">
        <v>114</v>
      </c>
      <c r="C39">
        <v>51</v>
      </c>
      <c r="D39" s="41">
        <v>1.8082681428155998</v>
      </c>
      <c r="E39" s="28">
        <v>1</v>
      </c>
    </row>
    <row r="40" spans="1:5" x14ac:dyDescent="0.25">
      <c r="A40" t="s">
        <v>113</v>
      </c>
      <c r="B40" t="s">
        <v>114</v>
      </c>
      <c r="C40">
        <v>54</v>
      </c>
      <c r="D40" s="41">
        <v>2.0492411626319194</v>
      </c>
      <c r="E40" s="28">
        <v>1</v>
      </c>
    </row>
    <row r="41" spans="1:5" x14ac:dyDescent="0.25">
      <c r="A41" t="s">
        <v>113</v>
      </c>
      <c r="B41" t="s">
        <v>114</v>
      </c>
      <c r="C41">
        <v>35</v>
      </c>
      <c r="D41" s="41">
        <v>0.92790080790034168</v>
      </c>
      <c r="E41" s="28">
        <v>1</v>
      </c>
    </row>
    <row r="42" spans="1:5" x14ac:dyDescent="0.25">
      <c r="A42" t="s">
        <v>113</v>
      </c>
      <c r="B42" t="s">
        <v>114</v>
      </c>
      <c r="C42">
        <v>60</v>
      </c>
      <c r="D42" s="41">
        <v>2.6318040459187335</v>
      </c>
      <c r="E42" s="28"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7" workbookViewId="0">
      <selection activeCell="B6" sqref="B6:C6"/>
    </sheetView>
  </sheetViews>
  <sheetFormatPr defaultRowHeight="13.2" x14ac:dyDescent="0.25"/>
  <cols>
    <col min="1" max="1" width="8.109375" style="28" customWidth="1"/>
    <col min="2" max="2" width="26.5546875" style="28" customWidth="1"/>
    <col min="3" max="3" width="22.6640625" style="15" customWidth="1"/>
    <col min="4" max="16384" width="8.88671875" style="28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29"/>
      <c r="F2" s="29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s="28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s="28" t="s">
        <v>1</v>
      </c>
      <c r="C14" s="13" t="s">
        <v>152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s="28" t="s">
        <v>2</v>
      </c>
      <c r="C15" s="14">
        <v>42128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s="28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s="28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s="2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s="28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s="28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s="28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s="28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s="28" t="s">
        <v>9</v>
      </c>
      <c r="C23" s="13">
        <v>200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s="28" t="s">
        <v>10</v>
      </c>
      <c r="C24" s="28" t="s">
        <v>189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s="28" t="s">
        <v>11</v>
      </c>
      <c r="C25" s="13">
        <v>956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s="28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s="28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s="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s="28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s="28" t="s">
        <v>15</v>
      </c>
      <c r="C30" s="13">
        <v>1.6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s="28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s="28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s="28" t="s">
        <v>17</v>
      </c>
      <c r="C33" s="13" t="s">
        <v>162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s="28" t="s">
        <v>28</v>
      </c>
      <c r="C34" s="19">
        <v>0.43055555555555558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s="28" t="s">
        <v>29</v>
      </c>
      <c r="C35" s="19">
        <v>0.44097222222222227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s="28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s="28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s="2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s="28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s="28" t="s">
        <v>20</v>
      </c>
      <c r="C40" s="13">
        <v>220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s="28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s="28" t="s">
        <v>21</v>
      </c>
      <c r="C42" s="13">
        <v>6.5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s="28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s="28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s="28" t="s">
        <v>23</v>
      </c>
      <c r="C45" s="13">
        <v>2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s="28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s="28" t="s">
        <v>52</v>
      </c>
      <c r="C47" s="13" t="s">
        <v>172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s="2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s="28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s="28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s="28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s="28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G15" sqref="G15"/>
    </sheetView>
  </sheetViews>
  <sheetFormatPr defaultRowHeight="13.2" x14ac:dyDescent="0.25"/>
  <cols>
    <col min="1" max="1" width="9.109375" style="28" customWidth="1"/>
    <col min="2" max="2" width="18.109375" style="28" customWidth="1"/>
    <col min="3" max="3" width="8.88671875" style="28"/>
    <col min="4" max="4" width="8.88671875" style="41"/>
    <col min="5" max="13" width="8.88671875" style="28"/>
    <col min="14" max="14" width="11.6640625" style="28" customWidth="1"/>
    <col min="15" max="15" width="11.5546875" style="28" customWidth="1"/>
    <col min="16" max="16" width="12" style="28" customWidth="1"/>
    <col min="17" max="16384" width="8.88671875" style="28"/>
  </cols>
  <sheetData>
    <row r="1" spans="1:17" x14ac:dyDescent="0.25">
      <c r="A1" s="1" t="s">
        <v>33</v>
      </c>
      <c r="B1" s="1" t="s">
        <v>33</v>
      </c>
      <c r="C1" s="1" t="s">
        <v>34</v>
      </c>
      <c r="D1" s="6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s="28" t="s">
        <v>111</v>
      </c>
      <c r="B2" s="28" t="s">
        <v>192</v>
      </c>
      <c r="C2" s="28">
        <v>121</v>
      </c>
      <c r="D2" s="41">
        <v>20</v>
      </c>
      <c r="E2" s="28">
        <v>1</v>
      </c>
    </row>
    <row r="3" spans="1:17" x14ac:dyDescent="0.25">
      <c r="A3" s="28" t="s">
        <v>111</v>
      </c>
      <c r="B3" s="28" t="s">
        <v>192</v>
      </c>
      <c r="C3" s="28">
        <v>116</v>
      </c>
      <c r="D3" s="41">
        <v>18</v>
      </c>
      <c r="E3" s="28">
        <v>1</v>
      </c>
    </row>
    <row r="4" spans="1:17" x14ac:dyDescent="0.25">
      <c r="A4" s="28" t="s">
        <v>111</v>
      </c>
      <c r="B4" s="28" t="s">
        <v>192</v>
      </c>
      <c r="C4" s="28">
        <v>126</v>
      </c>
      <c r="D4" s="41">
        <v>67</v>
      </c>
      <c r="E4" s="28">
        <v>1</v>
      </c>
      <c r="N4" s="28" t="s">
        <v>196</v>
      </c>
    </row>
    <row r="5" spans="1:17" x14ac:dyDescent="0.25">
      <c r="A5" s="28" t="s">
        <v>113</v>
      </c>
      <c r="B5" s="28" t="s">
        <v>114</v>
      </c>
      <c r="C5" s="28">
        <v>101</v>
      </c>
      <c r="D5" s="41">
        <v>15.221489931451393</v>
      </c>
      <c r="E5" s="28">
        <v>1</v>
      </c>
    </row>
    <row r="6" spans="1:17" x14ac:dyDescent="0.25">
      <c r="A6" s="28" t="s">
        <v>113</v>
      </c>
      <c r="B6" s="28" t="s">
        <v>114</v>
      </c>
      <c r="C6" s="28">
        <v>72</v>
      </c>
      <c r="D6" s="41">
        <v>4.5421853035649393</v>
      </c>
      <c r="E6" s="28">
        <v>1</v>
      </c>
    </row>
    <row r="7" spans="1:17" x14ac:dyDescent="0.25">
      <c r="A7" s="28" t="s">
        <v>113</v>
      </c>
      <c r="B7" s="28" t="s">
        <v>114</v>
      </c>
      <c r="C7" s="28">
        <v>74</v>
      </c>
      <c r="D7" s="41">
        <v>4.937248739065061</v>
      </c>
      <c r="E7" s="28">
        <v>1</v>
      </c>
    </row>
    <row r="8" spans="1:17" x14ac:dyDescent="0.25">
      <c r="A8" s="28" t="s">
        <v>113</v>
      </c>
      <c r="B8" s="28" t="s">
        <v>114</v>
      </c>
      <c r="C8" s="28">
        <v>84</v>
      </c>
      <c r="D8" s="41">
        <v>7.4917936436429038</v>
      </c>
      <c r="E8" s="28">
        <v>1</v>
      </c>
    </row>
    <row r="9" spans="1:17" x14ac:dyDescent="0.25">
      <c r="A9" s="28" t="s">
        <v>113</v>
      </c>
      <c r="B9" s="28" t="s">
        <v>114</v>
      </c>
      <c r="C9" s="28">
        <v>94</v>
      </c>
      <c r="D9" s="41">
        <v>11.368066501254834</v>
      </c>
      <c r="E9" s="28">
        <v>1</v>
      </c>
    </row>
    <row r="10" spans="1:17" x14ac:dyDescent="0.25">
      <c r="A10" s="28" t="s">
        <v>113</v>
      </c>
      <c r="B10" s="28" t="s">
        <v>114</v>
      </c>
      <c r="C10" s="28">
        <v>72</v>
      </c>
      <c r="D10" s="41">
        <v>4.5421853035649393</v>
      </c>
      <c r="E10" s="28">
        <v>1</v>
      </c>
    </row>
    <row r="11" spans="1:17" x14ac:dyDescent="0.25">
      <c r="A11" s="28" t="s">
        <v>113</v>
      </c>
      <c r="B11" s="28" t="s">
        <v>114</v>
      </c>
      <c r="C11" s="28">
        <v>70</v>
      </c>
      <c r="D11" s="41">
        <v>4.1787336272282225</v>
      </c>
      <c r="E11" s="28">
        <v>1</v>
      </c>
    </row>
    <row r="12" spans="1:17" x14ac:dyDescent="0.25">
      <c r="A12" s="28" t="s">
        <v>113</v>
      </c>
      <c r="B12" s="28" t="s">
        <v>114</v>
      </c>
      <c r="C12" s="28">
        <v>61</v>
      </c>
      <c r="D12" s="41">
        <v>2.8711373504980164</v>
      </c>
      <c r="E12" s="28">
        <v>1</v>
      </c>
    </row>
    <row r="13" spans="1:17" x14ac:dyDescent="0.25">
      <c r="A13" s="28" t="s">
        <v>113</v>
      </c>
      <c r="B13" s="28" t="s">
        <v>114</v>
      </c>
      <c r="C13" s="28">
        <v>72</v>
      </c>
      <c r="D13" s="41">
        <v>4.5421853035649393</v>
      </c>
      <c r="E13" s="28">
        <v>1</v>
      </c>
    </row>
    <row r="14" spans="1:17" x14ac:dyDescent="0.25">
      <c r="A14" s="28" t="s">
        <v>113</v>
      </c>
      <c r="B14" s="28" t="s">
        <v>114</v>
      </c>
      <c r="C14" s="28">
        <v>73</v>
      </c>
      <c r="D14" s="41">
        <v>4.7355990817029534</v>
      </c>
      <c r="E14" s="28">
        <v>1</v>
      </c>
    </row>
    <row r="15" spans="1:17" x14ac:dyDescent="0.25">
      <c r="A15" s="28" t="s">
        <v>113</v>
      </c>
      <c r="B15" s="28" t="s">
        <v>114</v>
      </c>
      <c r="C15" s="28">
        <v>94</v>
      </c>
      <c r="D15" s="41">
        <v>11.368066501254834</v>
      </c>
      <c r="E15" s="28">
        <v>1</v>
      </c>
    </row>
    <row r="16" spans="1:17" x14ac:dyDescent="0.25">
      <c r="A16" s="28" t="s">
        <v>113</v>
      </c>
      <c r="B16" s="28" t="s">
        <v>114</v>
      </c>
      <c r="C16" s="28">
        <v>69</v>
      </c>
      <c r="D16" s="41">
        <v>4.0080636349568461</v>
      </c>
      <c r="E16" s="28">
        <v>1</v>
      </c>
    </row>
    <row r="17" spans="1:5" x14ac:dyDescent="0.25">
      <c r="A17" s="28" t="s">
        <v>113</v>
      </c>
      <c r="B17" s="28" t="s">
        <v>114</v>
      </c>
      <c r="C17" s="28">
        <v>105</v>
      </c>
      <c r="D17" s="41">
        <v>17.984463398448014</v>
      </c>
      <c r="E17" s="28">
        <v>1</v>
      </c>
    </row>
    <row r="18" spans="1:5" x14ac:dyDescent="0.25">
      <c r="A18" s="28" t="s">
        <v>113</v>
      </c>
      <c r="B18" s="28" t="s">
        <v>114</v>
      </c>
      <c r="C18" s="28">
        <v>89</v>
      </c>
      <c r="D18" s="41">
        <v>9.2286081482860016</v>
      </c>
      <c r="E18" s="28">
        <v>1</v>
      </c>
    </row>
    <row r="19" spans="1:5" x14ac:dyDescent="0.25">
      <c r="A19" s="28" t="s">
        <v>113</v>
      </c>
      <c r="B19" s="28" t="s">
        <v>114</v>
      </c>
      <c r="C19" s="28">
        <v>66</v>
      </c>
      <c r="D19" s="41">
        <v>3.53675005052198</v>
      </c>
      <c r="E19" s="28">
        <v>1</v>
      </c>
    </row>
    <row r="20" spans="1:5" x14ac:dyDescent="0.25">
      <c r="A20" s="28" t="s">
        <v>113</v>
      </c>
      <c r="B20" s="28" t="s">
        <v>114</v>
      </c>
      <c r="C20" s="28">
        <v>66</v>
      </c>
      <c r="D20" s="41">
        <v>3.53675005052198</v>
      </c>
      <c r="E20" s="28">
        <v>1</v>
      </c>
    </row>
    <row r="21" spans="1:5" x14ac:dyDescent="0.25">
      <c r="A21" s="28" t="s">
        <v>113</v>
      </c>
      <c r="B21" s="28" t="s">
        <v>114</v>
      </c>
      <c r="C21" s="28">
        <v>99</v>
      </c>
      <c r="D21" s="41">
        <v>14.003513195102382</v>
      </c>
      <c r="E21" s="28">
        <v>1</v>
      </c>
    </row>
    <row r="22" spans="1:5" x14ac:dyDescent="0.25">
      <c r="A22" s="28" t="s">
        <v>113</v>
      </c>
      <c r="B22" s="28" t="s">
        <v>114</v>
      </c>
      <c r="C22" s="28">
        <v>86</v>
      </c>
      <c r="D22" s="41">
        <v>8.1434037249384872</v>
      </c>
      <c r="E22" s="28">
        <v>1</v>
      </c>
    </row>
    <row r="23" spans="1:5" x14ac:dyDescent="0.25">
      <c r="A23" s="28" t="s">
        <v>113</v>
      </c>
      <c r="B23" s="28" t="s">
        <v>114</v>
      </c>
      <c r="C23" s="28">
        <v>50</v>
      </c>
      <c r="D23" s="41">
        <v>1.8148598382709988</v>
      </c>
      <c r="E23" s="28">
        <v>1</v>
      </c>
    </row>
    <row r="24" spans="1:5" x14ac:dyDescent="0.25">
      <c r="A24" s="28" t="s">
        <v>113</v>
      </c>
      <c r="B24" s="28" t="s">
        <v>114</v>
      </c>
      <c r="C24" s="28">
        <v>31</v>
      </c>
      <c r="D24" s="41">
        <v>0.82177243989902338</v>
      </c>
      <c r="E24" s="28">
        <v>1</v>
      </c>
    </row>
    <row r="25" spans="1:5" x14ac:dyDescent="0.25">
      <c r="A25" s="28" t="s">
        <v>113</v>
      </c>
      <c r="B25" s="28" t="s">
        <v>114</v>
      </c>
      <c r="C25" s="28">
        <v>32</v>
      </c>
      <c r="D25" s="41">
        <v>0.85676487234025789</v>
      </c>
      <c r="E25" s="28">
        <v>1</v>
      </c>
    </row>
    <row r="26" spans="1:5" x14ac:dyDescent="0.25">
      <c r="A26" s="28" t="s">
        <v>113</v>
      </c>
      <c r="B26" s="28" t="s">
        <v>114</v>
      </c>
      <c r="C26" s="28">
        <v>86</v>
      </c>
      <c r="D26" s="41">
        <v>8.1434037249384872</v>
      </c>
      <c r="E26" s="28">
        <v>1</v>
      </c>
    </row>
    <row r="27" spans="1:5" x14ac:dyDescent="0.25">
      <c r="A27" s="28" t="s">
        <v>113</v>
      </c>
      <c r="B27" s="28" t="s">
        <v>114</v>
      </c>
      <c r="C27" s="28">
        <v>70</v>
      </c>
      <c r="D27" s="41">
        <v>4.1787336272282225</v>
      </c>
      <c r="E27" s="28">
        <v>1</v>
      </c>
    </row>
    <row r="28" spans="1:5" x14ac:dyDescent="0.25">
      <c r="A28" s="28" t="s">
        <v>113</v>
      </c>
      <c r="B28" s="28" t="s">
        <v>114</v>
      </c>
      <c r="C28" s="28">
        <v>55</v>
      </c>
      <c r="D28" s="41">
        <v>2.2355968527879382</v>
      </c>
      <c r="E28" s="28">
        <v>1</v>
      </c>
    </row>
    <row r="29" spans="1:5" x14ac:dyDescent="0.25">
      <c r="A29" s="28" t="s">
        <v>113</v>
      </c>
      <c r="B29" s="28" t="s">
        <v>114</v>
      </c>
      <c r="C29" s="28">
        <v>65</v>
      </c>
      <c r="D29" s="41">
        <v>3.3923002823301847</v>
      </c>
      <c r="E29" s="28">
        <v>1</v>
      </c>
    </row>
    <row r="30" spans="1:5" x14ac:dyDescent="0.25">
      <c r="A30" s="28" t="s">
        <v>113</v>
      </c>
      <c r="B30" s="28" t="s">
        <v>114</v>
      </c>
      <c r="C30" s="28">
        <v>70</v>
      </c>
      <c r="D30" s="41">
        <v>4.1787336272282225</v>
      </c>
      <c r="E30" s="28">
        <v>1</v>
      </c>
    </row>
    <row r="31" spans="1:5" x14ac:dyDescent="0.25">
      <c r="A31" s="28" t="s">
        <v>113</v>
      </c>
      <c r="B31" s="28" t="s">
        <v>114</v>
      </c>
      <c r="C31" s="28">
        <v>71</v>
      </c>
      <c r="D31" s="41">
        <v>4.3566710306274725</v>
      </c>
      <c r="E31" s="28">
        <v>1</v>
      </c>
    </row>
    <row r="32" spans="1:5" x14ac:dyDescent="0.25">
      <c r="A32" s="28" t="s">
        <v>113</v>
      </c>
      <c r="B32" s="28" t="s">
        <v>114</v>
      </c>
      <c r="C32" s="28">
        <v>65</v>
      </c>
      <c r="D32" s="41">
        <v>3.3923002823301847</v>
      </c>
      <c r="E32" s="28">
        <v>1</v>
      </c>
    </row>
    <row r="33" spans="1:5" x14ac:dyDescent="0.25">
      <c r="A33" s="28" t="s">
        <v>113</v>
      </c>
      <c r="B33" s="28" t="s">
        <v>114</v>
      </c>
      <c r="C33" s="28">
        <v>62</v>
      </c>
      <c r="D33" s="41">
        <v>2.9933951373120302</v>
      </c>
      <c r="E33" s="28">
        <v>1</v>
      </c>
    </row>
    <row r="34" spans="1:5" x14ac:dyDescent="0.25">
      <c r="A34" s="28" t="s">
        <v>113</v>
      </c>
      <c r="B34" s="28" t="s">
        <v>114</v>
      </c>
      <c r="C34" s="28">
        <v>76</v>
      </c>
      <c r="D34" s="41">
        <v>5.3666734142853389</v>
      </c>
      <c r="E34" s="28">
        <v>1</v>
      </c>
    </row>
    <row r="35" spans="1:5" x14ac:dyDescent="0.25">
      <c r="A35" s="28" t="s">
        <v>113</v>
      </c>
      <c r="B35" s="28" t="s">
        <v>114</v>
      </c>
      <c r="C35" s="28">
        <v>71</v>
      </c>
      <c r="D35" s="41">
        <v>4.3566710306274725</v>
      </c>
      <c r="E35" s="28">
        <v>1</v>
      </c>
    </row>
    <row r="36" spans="1:5" x14ac:dyDescent="0.25">
      <c r="A36" s="28" t="s">
        <v>113</v>
      </c>
      <c r="B36" s="28" t="s">
        <v>114</v>
      </c>
      <c r="C36" s="28">
        <v>41</v>
      </c>
      <c r="D36" s="41">
        <v>1.2469595653635741</v>
      </c>
      <c r="E36" s="28">
        <v>1</v>
      </c>
    </row>
    <row r="38" spans="1:5" x14ac:dyDescent="0.25">
      <c r="A38" s="28" t="s">
        <v>116</v>
      </c>
    </row>
    <row r="39" spans="1:5" x14ac:dyDescent="0.25">
      <c r="A39" s="28" t="s">
        <v>117</v>
      </c>
      <c r="B39" s="28" t="s">
        <v>118</v>
      </c>
      <c r="C39" s="28" t="s">
        <v>119</v>
      </c>
      <c r="D39" s="41" t="s">
        <v>119</v>
      </c>
      <c r="E39" s="28"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26" sqref="C2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120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5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5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5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5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5" x14ac:dyDescent="0.25">
      <c r="A25" s="7">
        <v>15</v>
      </c>
      <c r="B25" t="s">
        <v>11</v>
      </c>
      <c r="C25" s="13">
        <v>766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5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5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5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5" x14ac:dyDescent="0.25">
      <c r="A30" s="7">
        <v>20</v>
      </c>
      <c r="B30" t="s">
        <v>15</v>
      </c>
      <c r="C30" s="13">
        <v>1.6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5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5">
      <c r="A32" s="7">
        <v>22</v>
      </c>
      <c r="B32" t="s">
        <v>16</v>
      </c>
      <c r="C32" s="13" t="s">
        <v>161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  <c r="N32" s="21">
        <v>46.769086999999999</v>
      </c>
      <c r="O32" s="21">
        <v>-110.874899</v>
      </c>
    </row>
    <row r="33" spans="1:13" x14ac:dyDescent="0.25">
      <c r="A33" s="7">
        <v>23</v>
      </c>
      <c r="B33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0.4375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0.44791666666666669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306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11.7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1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172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B6" sqref="B6:C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136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5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5" x14ac:dyDescent="0.25">
      <c r="A20" s="7">
        <v>10</v>
      </c>
      <c r="B20" t="s">
        <v>6</v>
      </c>
      <c r="C20" s="13" t="s">
        <v>132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5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5" x14ac:dyDescent="0.25">
      <c r="A23" s="7">
        <v>13</v>
      </c>
      <c r="B23" t="s">
        <v>9</v>
      </c>
      <c r="C23" s="13">
        <v>230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5" x14ac:dyDescent="0.25">
      <c r="A25" s="7">
        <v>15</v>
      </c>
      <c r="B25" t="s">
        <v>11</v>
      </c>
      <c r="C25" s="13">
        <v>812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5">
      <c r="A26" s="7">
        <v>16</v>
      </c>
      <c r="B26" t="s">
        <v>12</v>
      </c>
      <c r="C26" s="13" t="s">
        <v>133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5" x14ac:dyDescent="0.25">
      <c r="A27" s="7">
        <v>17</v>
      </c>
      <c r="B27" t="s">
        <v>13</v>
      </c>
      <c r="C27" s="18">
        <v>0.3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5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5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5" x14ac:dyDescent="0.25">
      <c r="A30" s="7">
        <v>20</v>
      </c>
      <c r="B30" t="s">
        <v>15</v>
      </c>
      <c r="C30" s="13">
        <v>11.6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5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5">
      <c r="A32" s="7">
        <v>22</v>
      </c>
      <c r="B32" t="s">
        <v>16</v>
      </c>
      <c r="C32" s="13" t="s">
        <v>157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  <c r="N32">
        <v>46.793362000000002</v>
      </c>
      <c r="O32">
        <v>110.910938</v>
      </c>
    </row>
    <row r="33" spans="1:14" x14ac:dyDescent="0.25">
      <c r="A33" s="7">
        <v>23</v>
      </c>
      <c r="B33" t="s">
        <v>17</v>
      </c>
      <c r="C33" s="13" t="s">
        <v>157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4" x14ac:dyDescent="0.25">
      <c r="A34" s="7">
        <v>24</v>
      </c>
      <c r="B34" t="s">
        <v>28</v>
      </c>
      <c r="C34" s="19">
        <v>0.72916666666666663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4" x14ac:dyDescent="0.25">
      <c r="A35" s="7">
        <v>25</v>
      </c>
      <c r="B35" t="s">
        <v>29</v>
      </c>
      <c r="C35" s="19">
        <v>0.73958333333333337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  <c r="N35">
        <f>25758-24797</f>
        <v>961</v>
      </c>
    </row>
    <row r="36" spans="1:14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4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4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4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4" x14ac:dyDescent="0.25">
      <c r="A40" s="7">
        <v>30</v>
      </c>
      <c r="B40" t="s">
        <v>20</v>
      </c>
      <c r="C40" s="13">
        <v>277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4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4" x14ac:dyDescent="0.25">
      <c r="A42" s="7">
        <v>32</v>
      </c>
      <c r="B42" t="s">
        <v>21</v>
      </c>
      <c r="C42" s="13">
        <v>19.100000000000001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4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4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4" x14ac:dyDescent="0.25">
      <c r="A45" s="7">
        <v>35</v>
      </c>
      <c r="B45" t="s">
        <v>23</v>
      </c>
      <c r="C45" s="13">
        <v>47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4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4" x14ac:dyDescent="0.25">
      <c r="A47" s="7">
        <v>37</v>
      </c>
      <c r="B47" t="s">
        <v>52</v>
      </c>
      <c r="C47" s="13" t="s">
        <v>184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4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A36" sqref="A36"/>
    </sheetView>
  </sheetViews>
  <sheetFormatPr defaultRowHeight="13.2" x14ac:dyDescent="0.25"/>
  <cols>
    <col min="1" max="1" width="9.109375" customWidth="1"/>
    <col min="2" max="2" width="14.77734375" customWidth="1"/>
    <col min="4" max="4" width="8.88671875" style="41"/>
    <col min="14" max="14" width="11.6640625" customWidth="1"/>
    <col min="15" max="15" width="11.5546875" customWidth="1"/>
    <col min="16" max="16" width="12" customWidth="1"/>
  </cols>
  <sheetData>
    <row r="1" spans="1:17" x14ac:dyDescent="0.25">
      <c r="A1" s="1" t="s">
        <v>33</v>
      </c>
      <c r="B1" s="1" t="s">
        <v>33</v>
      </c>
      <c r="C1" s="1" t="s">
        <v>34</v>
      </c>
      <c r="D1" s="6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113</v>
      </c>
      <c r="B2" t="s">
        <v>114</v>
      </c>
      <c r="C2">
        <v>50</v>
      </c>
      <c r="D2" s="41">
        <v>1.7344139234540221</v>
      </c>
      <c r="E2">
        <v>1</v>
      </c>
    </row>
    <row r="3" spans="1:17" x14ac:dyDescent="0.25">
      <c r="A3" t="s">
        <v>113</v>
      </c>
      <c r="B3" t="s">
        <v>114</v>
      </c>
      <c r="C3">
        <v>50</v>
      </c>
      <c r="D3" s="41">
        <v>1.7344139234540221</v>
      </c>
      <c r="E3">
        <v>1</v>
      </c>
    </row>
    <row r="4" spans="1:17" x14ac:dyDescent="0.25">
      <c r="A4" t="s">
        <v>113</v>
      </c>
      <c r="B4" t="s">
        <v>114</v>
      </c>
      <c r="C4">
        <v>90</v>
      </c>
      <c r="D4" s="41">
        <v>9.1950892102898472</v>
      </c>
      <c r="E4">
        <v>1</v>
      </c>
    </row>
    <row r="5" spans="1:17" x14ac:dyDescent="0.25">
      <c r="A5" t="s">
        <v>113</v>
      </c>
      <c r="B5" t="s">
        <v>114</v>
      </c>
      <c r="C5">
        <v>70</v>
      </c>
      <c r="D5" s="41">
        <v>3.9935060728298084</v>
      </c>
      <c r="E5">
        <v>1</v>
      </c>
    </row>
    <row r="6" spans="1:17" x14ac:dyDescent="0.25">
      <c r="A6" t="s">
        <v>113</v>
      </c>
      <c r="B6" t="s">
        <v>114</v>
      </c>
      <c r="C6">
        <v>70</v>
      </c>
      <c r="D6" s="41">
        <v>3.9935060728298084</v>
      </c>
      <c r="E6">
        <v>1</v>
      </c>
    </row>
    <row r="7" spans="1:17" x14ac:dyDescent="0.25">
      <c r="A7" t="s">
        <v>113</v>
      </c>
      <c r="B7" t="s">
        <v>114</v>
      </c>
      <c r="C7">
        <v>60</v>
      </c>
      <c r="D7" s="41">
        <v>2.6318040459187335</v>
      </c>
      <c r="E7">
        <v>1</v>
      </c>
    </row>
    <row r="8" spans="1:17" x14ac:dyDescent="0.25">
      <c r="A8" t="s">
        <v>113</v>
      </c>
      <c r="B8" t="s">
        <v>114</v>
      </c>
      <c r="C8">
        <v>55</v>
      </c>
      <c r="D8" s="41">
        <v>2.136501247611168</v>
      </c>
      <c r="E8">
        <v>1</v>
      </c>
    </row>
    <row r="9" spans="1:17" x14ac:dyDescent="0.25">
      <c r="A9" t="s">
        <v>113</v>
      </c>
      <c r="B9" t="s">
        <v>114</v>
      </c>
      <c r="C9">
        <v>80</v>
      </c>
      <c r="D9" s="41">
        <v>6.0597561503334747</v>
      </c>
      <c r="E9">
        <v>1</v>
      </c>
    </row>
    <row r="10" spans="1:17" x14ac:dyDescent="0.25">
      <c r="A10" t="s">
        <v>113</v>
      </c>
      <c r="B10" t="s">
        <v>114</v>
      </c>
      <c r="C10">
        <v>50</v>
      </c>
      <c r="D10" s="41">
        <v>1.7344139234540221</v>
      </c>
      <c r="E10">
        <v>1</v>
      </c>
    </row>
    <row r="11" spans="1:17" x14ac:dyDescent="0.25">
      <c r="A11" t="s">
        <v>113</v>
      </c>
      <c r="B11" t="s">
        <v>114</v>
      </c>
      <c r="C11">
        <v>50</v>
      </c>
      <c r="D11" s="41">
        <v>1.7344139234540221</v>
      </c>
      <c r="E11">
        <v>1</v>
      </c>
    </row>
    <row r="12" spans="1:17" x14ac:dyDescent="0.25">
      <c r="A12" t="s">
        <v>113</v>
      </c>
      <c r="B12" t="s">
        <v>114</v>
      </c>
      <c r="C12">
        <v>115</v>
      </c>
      <c r="D12" s="41">
        <v>26.080021463698962</v>
      </c>
      <c r="E12">
        <v>1</v>
      </c>
    </row>
    <row r="13" spans="1:17" x14ac:dyDescent="0.25">
      <c r="A13" t="s">
        <v>113</v>
      </c>
      <c r="B13" t="s">
        <v>114</v>
      </c>
      <c r="C13">
        <v>80</v>
      </c>
      <c r="D13" s="41">
        <v>6.0597561503334747</v>
      </c>
      <c r="E13">
        <v>1</v>
      </c>
    </row>
    <row r="14" spans="1:17" x14ac:dyDescent="0.25">
      <c r="A14" t="s">
        <v>113</v>
      </c>
      <c r="B14" t="s">
        <v>114</v>
      </c>
      <c r="C14">
        <v>50</v>
      </c>
      <c r="D14" s="41">
        <v>1.7344139234540221</v>
      </c>
      <c r="E14">
        <v>1</v>
      </c>
    </row>
    <row r="15" spans="1:17" x14ac:dyDescent="0.25">
      <c r="A15" t="s">
        <v>113</v>
      </c>
      <c r="B15" t="s">
        <v>114</v>
      </c>
      <c r="C15">
        <v>55</v>
      </c>
      <c r="D15" s="41">
        <v>2.136501247611168</v>
      </c>
      <c r="E15">
        <v>1</v>
      </c>
    </row>
    <row r="16" spans="1:17" x14ac:dyDescent="0.25">
      <c r="A16" t="s">
        <v>113</v>
      </c>
      <c r="B16" t="s">
        <v>114</v>
      </c>
      <c r="C16">
        <v>50</v>
      </c>
      <c r="D16" s="41">
        <v>1.7344139234540221</v>
      </c>
      <c r="E16">
        <v>1</v>
      </c>
    </row>
    <row r="17" spans="1:5" x14ac:dyDescent="0.25">
      <c r="A17" t="s">
        <v>113</v>
      </c>
      <c r="B17" t="s">
        <v>114</v>
      </c>
      <c r="C17">
        <v>55</v>
      </c>
      <c r="D17" s="41">
        <v>2.136501247611168</v>
      </c>
      <c r="E17">
        <v>1</v>
      </c>
    </row>
    <row r="18" spans="1:5" x14ac:dyDescent="0.25">
      <c r="A18" t="s">
        <v>113</v>
      </c>
      <c r="B18" t="s">
        <v>114</v>
      </c>
      <c r="C18">
        <v>75</v>
      </c>
      <c r="D18" s="41">
        <v>4.9193163128858162</v>
      </c>
      <c r="E18">
        <v>1</v>
      </c>
    </row>
    <row r="19" spans="1:5" x14ac:dyDescent="0.25">
      <c r="A19" t="s">
        <v>113</v>
      </c>
      <c r="B19" t="s">
        <v>114</v>
      </c>
      <c r="C19">
        <v>50</v>
      </c>
      <c r="D19" s="41">
        <v>1.7344139234540221</v>
      </c>
      <c r="E19">
        <v>1</v>
      </c>
    </row>
    <row r="20" spans="1:5" x14ac:dyDescent="0.25">
      <c r="A20" t="s">
        <v>113</v>
      </c>
      <c r="B20" t="s">
        <v>114</v>
      </c>
      <c r="C20">
        <v>50</v>
      </c>
      <c r="D20" s="41">
        <v>1.7344139234540221</v>
      </c>
      <c r="E20">
        <v>1</v>
      </c>
    </row>
    <row r="21" spans="1:5" x14ac:dyDescent="0.25">
      <c r="A21" t="s">
        <v>113</v>
      </c>
      <c r="B21" t="s">
        <v>114</v>
      </c>
      <c r="C21">
        <v>55</v>
      </c>
      <c r="D21" s="41">
        <v>2.136501247611168</v>
      </c>
      <c r="E21">
        <v>1</v>
      </c>
    </row>
    <row r="22" spans="1:5" x14ac:dyDescent="0.25">
      <c r="A22" t="s">
        <v>113</v>
      </c>
      <c r="B22" t="s">
        <v>114</v>
      </c>
      <c r="C22">
        <v>50</v>
      </c>
      <c r="D22" s="41">
        <v>1.7344139234540221</v>
      </c>
      <c r="E22">
        <v>1</v>
      </c>
    </row>
    <row r="23" spans="1:5" x14ac:dyDescent="0.25">
      <c r="A23" t="s">
        <v>113</v>
      </c>
      <c r="B23" t="s">
        <v>114</v>
      </c>
      <c r="C23">
        <v>50</v>
      </c>
      <c r="D23" s="41">
        <v>1.7344139234540221</v>
      </c>
      <c r="E23">
        <v>1</v>
      </c>
    </row>
    <row r="24" spans="1:5" x14ac:dyDescent="0.25">
      <c r="A24" t="s">
        <v>113</v>
      </c>
      <c r="B24" t="s">
        <v>114</v>
      </c>
      <c r="C24">
        <v>50</v>
      </c>
      <c r="D24" s="41">
        <v>1.7344139234540221</v>
      </c>
      <c r="E24">
        <v>1</v>
      </c>
    </row>
    <row r="25" spans="1:5" x14ac:dyDescent="0.25">
      <c r="A25" t="s">
        <v>113</v>
      </c>
      <c r="B25" t="s">
        <v>114</v>
      </c>
      <c r="C25">
        <v>55</v>
      </c>
      <c r="D25" s="41">
        <v>2.136501247611168</v>
      </c>
      <c r="E25">
        <v>1</v>
      </c>
    </row>
    <row r="26" spans="1:5" x14ac:dyDescent="0.25">
      <c r="A26" t="s">
        <v>113</v>
      </c>
      <c r="B26" t="s">
        <v>114</v>
      </c>
      <c r="C26">
        <v>55</v>
      </c>
      <c r="D26" s="41">
        <v>2.136501247611168</v>
      </c>
      <c r="E26">
        <v>1</v>
      </c>
    </row>
    <row r="27" spans="1:5" x14ac:dyDescent="0.25">
      <c r="A27" t="s">
        <v>113</v>
      </c>
      <c r="B27" t="s">
        <v>114</v>
      </c>
      <c r="C27">
        <v>60</v>
      </c>
      <c r="D27" s="41">
        <v>2.6318040459187335</v>
      </c>
      <c r="E27">
        <v>1</v>
      </c>
    </row>
    <row r="28" spans="1:5" x14ac:dyDescent="0.25">
      <c r="A28" t="s">
        <v>113</v>
      </c>
      <c r="B28" t="s">
        <v>114</v>
      </c>
      <c r="C28">
        <v>45</v>
      </c>
      <c r="D28" s="41">
        <v>1.4079990176624737</v>
      </c>
      <c r="E28">
        <v>1</v>
      </c>
    </row>
    <row r="29" spans="1:5" x14ac:dyDescent="0.25">
      <c r="A29" t="s">
        <v>113</v>
      </c>
      <c r="B29" t="s">
        <v>114</v>
      </c>
      <c r="C29">
        <v>40</v>
      </c>
      <c r="D29" s="41">
        <v>1.1430150593985615</v>
      </c>
      <c r="E29">
        <v>1</v>
      </c>
    </row>
    <row r="30" spans="1:5" x14ac:dyDescent="0.25">
      <c r="A30" t="s">
        <v>113</v>
      </c>
      <c r="B30" t="s">
        <v>114</v>
      </c>
      <c r="C30">
        <v>45</v>
      </c>
      <c r="D30" s="41">
        <v>1.4079990176624737</v>
      </c>
      <c r="E30">
        <v>1</v>
      </c>
    </row>
    <row r="31" spans="1:5" x14ac:dyDescent="0.25">
      <c r="A31" t="s">
        <v>113</v>
      </c>
      <c r="B31" t="s">
        <v>114</v>
      </c>
      <c r="C31">
        <v>45</v>
      </c>
      <c r="D31" s="41">
        <v>1.4079990176624737</v>
      </c>
      <c r="E31">
        <v>1</v>
      </c>
    </row>
    <row r="32" spans="1:5" x14ac:dyDescent="0.25">
      <c r="A32" t="s">
        <v>113</v>
      </c>
      <c r="B32" t="s">
        <v>114</v>
      </c>
      <c r="C32">
        <v>35</v>
      </c>
      <c r="D32" s="41">
        <v>0.92790080790034168</v>
      </c>
      <c r="E32">
        <v>1</v>
      </c>
    </row>
    <row r="33" spans="1:5" x14ac:dyDescent="0.25">
      <c r="A33" t="s">
        <v>113</v>
      </c>
      <c r="B33" t="s">
        <v>114</v>
      </c>
      <c r="C33">
        <v>45</v>
      </c>
      <c r="D33" s="41">
        <v>1.4079990176624737</v>
      </c>
      <c r="E33">
        <v>1</v>
      </c>
    </row>
    <row r="34" spans="1:5" s="28" customFormat="1" x14ac:dyDescent="0.25">
      <c r="D34" s="41"/>
    </row>
    <row r="35" spans="1:5" x14ac:dyDescent="0.25">
      <c r="A35" t="s">
        <v>116</v>
      </c>
    </row>
    <row r="36" spans="1:5" x14ac:dyDescent="0.25">
      <c r="A36" t="s">
        <v>117</v>
      </c>
      <c r="B36" t="s">
        <v>118</v>
      </c>
      <c r="C36" t="s">
        <v>119</v>
      </c>
      <c r="D36" s="41" t="s">
        <v>119</v>
      </c>
      <c r="E36"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B6" sqref="B6:C6"/>
    </sheetView>
  </sheetViews>
  <sheetFormatPr defaultRowHeight="13.2" x14ac:dyDescent="0.25"/>
  <cols>
    <col min="1" max="1" width="8.109375" style="28" customWidth="1"/>
    <col min="2" max="2" width="26.5546875" style="28" customWidth="1"/>
    <col min="3" max="3" width="22.6640625" style="15" customWidth="1"/>
    <col min="4" max="16384" width="8.88671875" style="28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3.8" thickBot="1" x14ac:dyDescent="0.3">
      <c r="A2" s="43"/>
      <c r="B2" s="43"/>
      <c r="C2" s="43"/>
      <c r="D2" s="2"/>
      <c r="E2" s="29"/>
      <c r="F2" s="29"/>
      <c r="G2" s="2"/>
      <c r="H2" s="44"/>
      <c r="I2" s="44"/>
      <c r="J2" s="45"/>
      <c r="K2" s="45"/>
      <c r="L2" s="45"/>
      <c r="M2" s="45"/>
    </row>
    <row r="3" spans="1:13" ht="13.8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x14ac:dyDescent="0.25">
      <c r="A9" s="1"/>
      <c r="B9" s="1" t="s">
        <v>78</v>
      </c>
      <c r="C9" s="12"/>
      <c r="D9" s="1"/>
      <c r="E9" s="1"/>
      <c r="F9" s="1"/>
      <c r="G9" s="1"/>
    </row>
    <row r="10" spans="1:13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s="28" t="s">
        <v>0</v>
      </c>
      <c r="C13" s="13" t="s">
        <v>109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s="28" t="s">
        <v>1</v>
      </c>
      <c r="C14" s="13" t="s">
        <v>120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s="28" t="s">
        <v>2</v>
      </c>
      <c r="C15" s="14">
        <v>42128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s="28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5">
      <c r="A17" s="7">
        <v>7</v>
      </c>
      <c r="B17" s="28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5" x14ac:dyDescent="0.25">
      <c r="A18" s="7">
        <v>8</v>
      </c>
      <c r="B18" s="2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5">
      <c r="A19" s="7">
        <v>9</v>
      </c>
      <c r="B19" s="28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5" x14ac:dyDescent="0.25">
      <c r="A20" s="7">
        <v>10</v>
      </c>
      <c r="B20" s="28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5">
      <c r="A21" s="7">
        <v>11</v>
      </c>
      <c r="B21" s="28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5" x14ac:dyDescent="0.25">
      <c r="A22" s="7">
        <v>12</v>
      </c>
      <c r="B22" s="28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5" x14ac:dyDescent="0.25">
      <c r="A23" s="7">
        <v>13</v>
      </c>
      <c r="B23" s="28" t="s">
        <v>9</v>
      </c>
      <c r="C23" s="13">
        <v>200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7">
        <v>14</v>
      </c>
      <c r="B24" s="28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5" x14ac:dyDescent="0.25">
      <c r="A25" s="7">
        <v>15</v>
      </c>
      <c r="B25" s="28" t="s">
        <v>11</v>
      </c>
      <c r="C25" s="13">
        <v>643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5">
      <c r="A26" s="7">
        <v>16</v>
      </c>
      <c r="B26" s="28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5" x14ac:dyDescent="0.25">
      <c r="A27" s="7">
        <v>17</v>
      </c>
      <c r="B27" s="28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5" x14ac:dyDescent="0.25">
      <c r="A28" s="7">
        <v>18</v>
      </c>
      <c r="B28" s="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5" x14ac:dyDescent="0.25">
      <c r="A29" s="7">
        <v>19</v>
      </c>
      <c r="B29" s="28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5" x14ac:dyDescent="0.25">
      <c r="A30" s="7">
        <v>20</v>
      </c>
      <c r="B30" s="28" t="s">
        <v>15</v>
      </c>
      <c r="C30" s="13">
        <v>1.6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5" x14ac:dyDescent="0.25">
      <c r="A31" s="7">
        <v>21</v>
      </c>
      <c r="B31" s="28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5">
      <c r="A32" s="7">
        <v>22</v>
      </c>
      <c r="B32" s="28" t="s">
        <v>16</v>
      </c>
      <c r="C32" s="13" t="s">
        <v>161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  <c r="N32" s="21">
        <v>46.769086999999999</v>
      </c>
      <c r="O32" s="21">
        <v>-110.874899</v>
      </c>
    </row>
    <row r="33" spans="1:13" x14ac:dyDescent="0.25">
      <c r="A33" s="7">
        <v>23</v>
      </c>
      <c r="B33" s="28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s="28" t="s">
        <v>28</v>
      </c>
      <c r="C34" s="19">
        <v>0.44444444444444442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s="28" t="s">
        <v>29</v>
      </c>
      <c r="C35" s="19">
        <v>0.4513888888888889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s="28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s="28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s="2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s="28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s="28" t="s">
        <v>20</v>
      </c>
      <c r="C40" s="13">
        <v>220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s="28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s="28" t="s">
        <v>21</v>
      </c>
      <c r="C42" s="13">
        <v>6.5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s="28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s="28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s="28" t="s">
        <v>23</v>
      </c>
      <c r="C45" s="13">
        <v>2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s="28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s="28" t="s">
        <v>52</v>
      </c>
      <c r="C47" s="13" t="s">
        <v>172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s="2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s="28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s="28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s="28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s="28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2:M42"/>
    <mergeCell ref="D43:M43"/>
    <mergeCell ref="D44:M44"/>
    <mergeCell ref="D45:M45"/>
    <mergeCell ref="D46:M46"/>
    <mergeCell ref="D47:M47"/>
    <mergeCell ref="D36:M36"/>
    <mergeCell ref="D37:M37"/>
    <mergeCell ref="D38:M38"/>
    <mergeCell ref="D39:M39"/>
    <mergeCell ref="D40:M40"/>
    <mergeCell ref="D41:M41"/>
    <mergeCell ref="D30:M30"/>
    <mergeCell ref="D31:M31"/>
    <mergeCell ref="D32:M32"/>
    <mergeCell ref="D33:M33"/>
    <mergeCell ref="D34:M34"/>
    <mergeCell ref="D35:M35"/>
    <mergeCell ref="D24:M24"/>
    <mergeCell ref="D25:M25"/>
    <mergeCell ref="D26:M26"/>
    <mergeCell ref="D27:M27"/>
    <mergeCell ref="D28:M28"/>
    <mergeCell ref="D29:M29"/>
    <mergeCell ref="D18:M18"/>
    <mergeCell ref="D19:M19"/>
    <mergeCell ref="D20:M20"/>
    <mergeCell ref="D21:M21"/>
    <mergeCell ref="D22:M22"/>
    <mergeCell ref="D23:M23"/>
    <mergeCell ref="D12:M12"/>
    <mergeCell ref="D13:M13"/>
    <mergeCell ref="D14:M14"/>
    <mergeCell ref="D15:M15"/>
    <mergeCell ref="D16:M16"/>
    <mergeCell ref="D17:M17"/>
    <mergeCell ref="B4:C4"/>
    <mergeCell ref="E4:I4"/>
    <mergeCell ref="B5:C5"/>
    <mergeCell ref="E5:I5"/>
    <mergeCell ref="B6:C6"/>
    <mergeCell ref="D11:M11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B2" sqref="B1:B1048576"/>
    </sheetView>
  </sheetViews>
  <sheetFormatPr defaultRowHeight="13.2" x14ac:dyDescent="0.25"/>
  <cols>
    <col min="1" max="1" width="9.109375" style="28" customWidth="1"/>
    <col min="2" max="2" width="18.109375" style="28" customWidth="1"/>
    <col min="3" max="3" width="8.88671875" style="28"/>
    <col min="4" max="4" width="8.88671875" style="41"/>
    <col min="5" max="13" width="8.88671875" style="28"/>
    <col min="14" max="14" width="11.6640625" style="28" customWidth="1"/>
    <col min="15" max="15" width="11.5546875" style="28" customWidth="1"/>
    <col min="16" max="16" width="12" style="28" customWidth="1"/>
    <col min="17" max="16384" width="8.88671875" style="28"/>
  </cols>
  <sheetData>
    <row r="1" spans="1:17" x14ac:dyDescent="0.25">
      <c r="A1" s="1" t="s">
        <v>33</v>
      </c>
      <c r="B1" s="1" t="s">
        <v>33</v>
      </c>
      <c r="C1" s="1" t="s">
        <v>34</v>
      </c>
      <c r="D1" s="62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s="28" t="s">
        <v>111</v>
      </c>
      <c r="B2" s="28" t="s">
        <v>192</v>
      </c>
      <c r="C2" s="28">
        <v>210</v>
      </c>
      <c r="D2" s="41">
        <v>102</v>
      </c>
      <c r="E2" s="28">
        <v>1</v>
      </c>
    </row>
    <row r="3" spans="1:17" x14ac:dyDescent="0.25">
      <c r="A3" s="28" t="s">
        <v>111</v>
      </c>
      <c r="B3" s="28" t="s">
        <v>192</v>
      </c>
      <c r="C3" s="28">
        <v>218</v>
      </c>
      <c r="D3" s="41">
        <v>120</v>
      </c>
      <c r="E3" s="28">
        <v>1</v>
      </c>
    </row>
    <row r="4" spans="1:17" x14ac:dyDescent="0.25">
      <c r="A4" s="28" t="s">
        <v>111</v>
      </c>
      <c r="B4" s="28" t="s">
        <v>192</v>
      </c>
      <c r="C4" s="28">
        <v>248</v>
      </c>
      <c r="D4" s="41">
        <v>184</v>
      </c>
      <c r="E4" s="28">
        <v>1</v>
      </c>
    </row>
    <row r="5" spans="1:17" x14ac:dyDescent="0.25">
      <c r="A5" s="28" t="s">
        <v>113</v>
      </c>
      <c r="B5" s="28" t="s">
        <v>114</v>
      </c>
      <c r="C5" s="28">
        <v>75</v>
      </c>
      <c r="D5" s="41">
        <v>5.1474849730382193</v>
      </c>
      <c r="E5" s="28">
        <v>1</v>
      </c>
    </row>
    <row r="6" spans="1:17" x14ac:dyDescent="0.25">
      <c r="A6" s="28" t="s">
        <v>113</v>
      </c>
      <c r="B6" s="28" t="s">
        <v>114</v>
      </c>
      <c r="C6" s="28">
        <v>76</v>
      </c>
      <c r="D6" s="41">
        <v>5.3666734142853389</v>
      </c>
      <c r="E6" s="28">
        <v>1</v>
      </c>
    </row>
    <row r="7" spans="1:17" x14ac:dyDescent="0.25">
      <c r="A7" s="28" t="s">
        <v>113</v>
      </c>
      <c r="B7" s="28" t="s">
        <v>114</v>
      </c>
      <c r="C7" s="28">
        <v>83</v>
      </c>
      <c r="D7" s="41">
        <v>7.1858099468291403</v>
      </c>
      <c r="E7" s="28">
        <v>1</v>
      </c>
    </row>
    <row r="8" spans="1:17" x14ac:dyDescent="0.25">
      <c r="A8" s="28" t="s">
        <v>113</v>
      </c>
      <c r="B8" s="28" t="s">
        <v>114</v>
      </c>
      <c r="C8" s="28">
        <v>92</v>
      </c>
      <c r="D8" s="41">
        <v>10.45842883778357</v>
      </c>
      <c r="E8" s="28">
        <v>1</v>
      </c>
    </row>
    <row r="9" spans="1:17" x14ac:dyDescent="0.25">
      <c r="A9" s="28" t="s">
        <v>113</v>
      </c>
      <c r="B9" s="28" t="s">
        <v>114</v>
      </c>
      <c r="C9" s="28">
        <v>69</v>
      </c>
      <c r="D9" s="41">
        <v>4.0080636349568461</v>
      </c>
      <c r="E9" s="28">
        <v>1</v>
      </c>
    </row>
    <row r="10" spans="1:17" x14ac:dyDescent="0.25">
      <c r="A10" s="28" t="s">
        <v>113</v>
      </c>
      <c r="B10" s="28" t="s">
        <v>114</v>
      </c>
      <c r="C10" s="28">
        <v>105</v>
      </c>
      <c r="D10" s="41">
        <v>17.984463398448014</v>
      </c>
      <c r="E10" s="28">
        <v>1</v>
      </c>
    </row>
    <row r="11" spans="1:17" x14ac:dyDescent="0.25">
      <c r="A11" s="28" t="s">
        <v>113</v>
      </c>
      <c r="B11" s="28" t="s">
        <v>114</v>
      </c>
      <c r="C11" s="28">
        <v>75</v>
      </c>
      <c r="D11" s="41">
        <v>5.1474849730382193</v>
      </c>
      <c r="E11" s="28">
        <v>1</v>
      </c>
    </row>
    <row r="12" spans="1:17" x14ac:dyDescent="0.25">
      <c r="A12" s="28" t="s">
        <v>113</v>
      </c>
      <c r="B12" s="28" t="s">
        <v>114</v>
      </c>
      <c r="C12" s="28">
        <v>110</v>
      </c>
      <c r="D12" s="41">
        <v>22.153782305830383</v>
      </c>
      <c r="E12" s="28">
        <v>1</v>
      </c>
    </row>
    <row r="13" spans="1:17" x14ac:dyDescent="0.25">
      <c r="A13" s="28" t="s">
        <v>113</v>
      </c>
      <c r="B13" s="28" t="s">
        <v>114</v>
      </c>
      <c r="C13" s="28">
        <v>75</v>
      </c>
      <c r="D13" s="41">
        <v>5.1474849730382193</v>
      </c>
      <c r="E13" s="28">
        <v>1</v>
      </c>
    </row>
    <row r="14" spans="1:17" x14ac:dyDescent="0.25">
      <c r="A14" s="28" t="s">
        <v>113</v>
      </c>
      <c r="B14" s="28" t="s">
        <v>114</v>
      </c>
      <c r="C14" s="28">
        <v>71</v>
      </c>
      <c r="D14" s="41">
        <v>4.3566710306274725</v>
      </c>
      <c r="E14" s="28">
        <v>1</v>
      </c>
    </row>
    <row r="15" spans="1:17" x14ac:dyDescent="0.25">
      <c r="A15" s="28" t="s">
        <v>113</v>
      </c>
      <c r="B15" s="28" t="s">
        <v>114</v>
      </c>
      <c r="C15" s="28">
        <v>76</v>
      </c>
      <c r="D15" s="41">
        <v>5.3666734142853389</v>
      </c>
      <c r="E15" s="28">
        <v>1</v>
      </c>
    </row>
    <row r="16" spans="1:17" x14ac:dyDescent="0.25">
      <c r="A16" s="28" t="s">
        <v>113</v>
      </c>
      <c r="B16" s="28" t="s">
        <v>114</v>
      </c>
      <c r="C16" s="28">
        <v>70</v>
      </c>
      <c r="D16" s="41">
        <v>4.1787336272282225</v>
      </c>
      <c r="E16" s="28">
        <v>1</v>
      </c>
    </row>
    <row r="17" spans="1:5" x14ac:dyDescent="0.25">
      <c r="A17" s="28" t="s">
        <v>113</v>
      </c>
      <c r="B17" s="28" t="s">
        <v>114</v>
      </c>
      <c r="C17" s="28">
        <v>72</v>
      </c>
      <c r="D17" s="41">
        <v>4.5421853035649393</v>
      </c>
      <c r="E17" s="28">
        <v>1</v>
      </c>
    </row>
    <row r="18" spans="1:5" x14ac:dyDescent="0.25">
      <c r="A18" s="28" t="s">
        <v>113</v>
      </c>
      <c r="B18" s="28" t="s">
        <v>114</v>
      </c>
      <c r="C18" s="28">
        <v>82</v>
      </c>
      <c r="D18" s="41">
        <v>6.8923233938462483</v>
      </c>
      <c r="E18" s="28">
        <v>1</v>
      </c>
    </row>
    <row r="19" spans="1:5" x14ac:dyDescent="0.25">
      <c r="A19" s="28" t="s">
        <v>113</v>
      </c>
      <c r="B19" s="28" t="s">
        <v>114</v>
      </c>
      <c r="C19" s="28">
        <v>27</v>
      </c>
      <c r="D19" s="41">
        <v>0.69552260986261427</v>
      </c>
      <c r="E19" s="28">
        <v>1</v>
      </c>
    </row>
    <row r="21" spans="1:5" x14ac:dyDescent="0.25">
      <c r="A21" s="28" t="s">
        <v>116</v>
      </c>
    </row>
    <row r="22" spans="1:5" x14ac:dyDescent="0.25">
      <c r="A22" s="28" t="s">
        <v>117</v>
      </c>
      <c r="B22" s="28" t="s">
        <v>118</v>
      </c>
      <c r="C22" s="28" t="s">
        <v>119</v>
      </c>
      <c r="D22" s="41" t="s">
        <v>119</v>
      </c>
      <c r="E22" s="28">
        <v>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B6" sqref="B6:C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121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151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42194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5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5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5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5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  <c r="N24">
        <f>22461-21116</f>
        <v>1345</v>
      </c>
      <c r="O24">
        <f>N24/60</f>
        <v>22.416666666666668</v>
      </c>
    </row>
    <row r="25" spans="1:15" x14ac:dyDescent="0.25">
      <c r="A25" s="7">
        <v>15</v>
      </c>
      <c r="B25" t="s">
        <v>11</v>
      </c>
      <c r="C25" s="13">
        <v>741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5">
      <c r="A26" s="7">
        <v>16</v>
      </c>
      <c r="B26" t="s">
        <v>12</v>
      </c>
      <c r="C26" s="13" t="s">
        <v>173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5" x14ac:dyDescent="0.25">
      <c r="A27" s="7">
        <v>17</v>
      </c>
      <c r="B27" t="s">
        <v>13</v>
      </c>
      <c r="C27" s="18">
        <v>0.5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5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5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5" x14ac:dyDescent="0.25">
      <c r="A30" s="7">
        <v>20</v>
      </c>
      <c r="B30" t="s">
        <v>15</v>
      </c>
      <c r="C30" s="13">
        <v>10.6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5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  <c r="N32">
        <v>46.950493000000002</v>
      </c>
      <c r="O32">
        <v>-111.147397</v>
      </c>
    </row>
    <row r="33" spans="1:13" x14ac:dyDescent="0.25">
      <c r="A33" s="7">
        <v>23</v>
      </c>
      <c r="B33" t="s">
        <v>17</v>
      </c>
      <c r="C33" s="13" t="s">
        <v>158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0.35416666666666669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0.37847222222222227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1.5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115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11.3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40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154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1" workbookViewId="0">
      <selection activeCell="B1" sqref="B1:B1048576"/>
    </sheetView>
  </sheetViews>
  <sheetFormatPr defaultRowHeight="13.2" x14ac:dyDescent="0.25"/>
  <cols>
    <col min="1" max="1" width="9.109375" customWidth="1"/>
    <col min="2" max="2" width="9.109375" style="28" customWidth="1"/>
    <col min="3" max="4" width="8.88671875" style="60"/>
    <col min="5" max="5" width="9.109375" style="61"/>
    <col min="14" max="14" width="11.6640625" customWidth="1"/>
    <col min="15" max="15" width="11.5546875" customWidth="1"/>
    <col min="16" max="16" width="12" customWidth="1"/>
  </cols>
  <sheetData>
    <row r="1" spans="1:17" x14ac:dyDescent="0.25">
      <c r="A1" s="1" t="s">
        <v>33</v>
      </c>
      <c r="B1" s="1"/>
      <c r="C1" s="56" t="s">
        <v>34</v>
      </c>
      <c r="D1" s="56" t="s">
        <v>35</v>
      </c>
      <c r="E1" s="57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s="30" t="s">
        <v>122</v>
      </c>
      <c r="B2" s="31" t="s">
        <v>123</v>
      </c>
      <c r="C2" s="58">
        <v>101</v>
      </c>
      <c r="D2" s="37">
        <v>10</v>
      </c>
      <c r="E2" s="58">
        <v>1</v>
      </c>
    </row>
    <row r="3" spans="1:17" x14ac:dyDescent="0.25">
      <c r="A3" s="30" t="s">
        <v>131</v>
      </c>
      <c r="B3" s="31" t="s">
        <v>181</v>
      </c>
      <c r="C3" s="58">
        <v>109</v>
      </c>
      <c r="D3" s="37">
        <v>7</v>
      </c>
      <c r="E3" s="58">
        <v>1</v>
      </c>
    </row>
    <row r="4" spans="1:17" x14ac:dyDescent="0.25">
      <c r="A4" s="30" t="s">
        <v>131</v>
      </c>
      <c r="B4" s="31" t="s">
        <v>181</v>
      </c>
      <c r="C4" s="58">
        <v>81</v>
      </c>
      <c r="D4" s="37">
        <v>7</v>
      </c>
      <c r="E4" s="58">
        <v>1</v>
      </c>
    </row>
    <row r="5" spans="1:17" x14ac:dyDescent="0.25">
      <c r="A5" s="30" t="s">
        <v>131</v>
      </c>
      <c r="B5" s="31" t="s">
        <v>181</v>
      </c>
      <c r="C5" s="58">
        <v>103</v>
      </c>
      <c r="D5" s="37">
        <v>8</v>
      </c>
      <c r="E5" s="58">
        <v>1</v>
      </c>
    </row>
    <row r="6" spans="1:17" x14ac:dyDescent="0.25">
      <c r="A6" s="30" t="s">
        <v>131</v>
      </c>
      <c r="B6" s="31" t="s">
        <v>181</v>
      </c>
      <c r="C6" s="58">
        <v>81</v>
      </c>
      <c r="D6" s="37">
        <v>4</v>
      </c>
      <c r="E6" s="58">
        <v>1</v>
      </c>
    </row>
    <row r="7" spans="1:17" ht="14.4" x14ac:dyDescent="0.3">
      <c r="A7" s="30" t="s">
        <v>131</v>
      </c>
      <c r="B7" s="31" t="s">
        <v>181</v>
      </c>
      <c r="C7" s="58">
        <v>209</v>
      </c>
      <c r="D7" s="37">
        <v>120</v>
      </c>
      <c r="E7" s="59">
        <v>1</v>
      </c>
    </row>
    <row r="8" spans="1:17" x14ac:dyDescent="0.25">
      <c r="A8" s="30" t="s">
        <v>113</v>
      </c>
      <c r="B8" s="31" t="s">
        <v>114</v>
      </c>
      <c r="C8" s="58">
        <v>89</v>
      </c>
      <c r="D8" s="38">
        <f t="shared" ref="D8:D37" si="0">EXP(0.0417*C8)*0.2156</f>
        <v>8.8195386381669429</v>
      </c>
      <c r="E8" s="58">
        <v>1</v>
      </c>
    </row>
    <row r="9" spans="1:17" x14ac:dyDescent="0.25">
      <c r="A9" s="30" t="s">
        <v>113</v>
      </c>
      <c r="B9" s="31" t="s">
        <v>114</v>
      </c>
      <c r="C9" s="58">
        <v>85</v>
      </c>
      <c r="D9" s="38">
        <f t="shared" si="0"/>
        <v>7.4645829350954944</v>
      </c>
      <c r="E9" s="58">
        <v>1</v>
      </c>
    </row>
    <row r="10" spans="1:17" x14ac:dyDescent="0.25">
      <c r="A10" s="30" t="s">
        <v>113</v>
      </c>
      <c r="B10" s="31" t="s">
        <v>114</v>
      </c>
      <c r="C10" s="58">
        <v>70</v>
      </c>
      <c r="D10" s="38">
        <f t="shared" si="0"/>
        <v>3.9935060728298084</v>
      </c>
      <c r="E10" s="58">
        <v>1</v>
      </c>
    </row>
    <row r="11" spans="1:17" x14ac:dyDescent="0.25">
      <c r="A11" s="30" t="s">
        <v>113</v>
      </c>
      <c r="B11" s="31" t="s">
        <v>114</v>
      </c>
      <c r="C11" s="58">
        <v>74</v>
      </c>
      <c r="D11" s="38">
        <f t="shared" si="0"/>
        <v>4.7183990609150142</v>
      </c>
      <c r="E11" s="58">
        <v>1</v>
      </c>
    </row>
    <row r="12" spans="1:17" x14ac:dyDescent="0.25">
      <c r="A12" s="30" t="s">
        <v>113</v>
      </c>
      <c r="B12" s="31" t="s">
        <v>114</v>
      </c>
      <c r="C12" s="58">
        <v>67</v>
      </c>
      <c r="D12" s="38">
        <f t="shared" si="0"/>
        <v>3.5239043316718024</v>
      </c>
      <c r="E12" s="58">
        <v>1</v>
      </c>
    </row>
    <row r="13" spans="1:17" x14ac:dyDescent="0.25">
      <c r="A13" s="30" t="s">
        <v>113</v>
      </c>
      <c r="B13" s="31" t="s">
        <v>114</v>
      </c>
      <c r="C13" s="58">
        <v>96</v>
      </c>
      <c r="D13" s="38">
        <f t="shared" si="0"/>
        <v>11.809089836524626</v>
      </c>
      <c r="E13" s="58">
        <v>1</v>
      </c>
    </row>
    <row r="14" spans="1:17" x14ac:dyDescent="0.25">
      <c r="A14" s="30" t="s">
        <v>113</v>
      </c>
      <c r="B14" s="31" t="s">
        <v>114</v>
      </c>
      <c r="C14" s="58">
        <v>85</v>
      </c>
      <c r="D14" s="38">
        <f t="shared" si="0"/>
        <v>7.4645829350954944</v>
      </c>
      <c r="E14" s="58">
        <v>1</v>
      </c>
    </row>
    <row r="15" spans="1:17" s="28" customFormat="1" x14ac:dyDescent="0.25">
      <c r="A15" s="30" t="s">
        <v>113</v>
      </c>
      <c r="B15" s="31" t="s">
        <v>114</v>
      </c>
      <c r="C15" s="58">
        <v>67</v>
      </c>
      <c r="D15" s="38">
        <f t="shared" si="0"/>
        <v>3.5239043316718024</v>
      </c>
      <c r="E15" s="58">
        <v>1</v>
      </c>
    </row>
    <row r="16" spans="1:17" s="28" customFormat="1" x14ac:dyDescent="0.25">
      <c r="A16" s="30" t="s">
        <v>113</v>
      </c>
      <c r="B16" s="31" t="s">
        <v>114</v>
      </c>
      <c r="C16" s="58">
        <v>85</v>
      </c>
      <c r="D16" s="38">
        <f t="shared" si="0"/>
        <v>7.4645829350954944</v>
      </c>
      <c r="E16" s="58">
        <v>1</v>
      </c>
    </row>
    <row r="17" spans="1:14" s="28" customFormat="1" x14ac:dyDescent="0.25">
      <c r="A17" s="30" t="s">
        <v>113</v>
      </c>
      <c r="B17" s="31" t="s">
        <v>114</v>
      </c>
      <c r="C17" s="58">
        <v>86</v>
      </c>
      <c r="D17" s="38">
        <f t="shared" si="0"/>
        <v>7.782437247769229</v>
      </c>
      <c r="E17" s="58">
        <v>1</v>
      </c>
    </row>
    <row r="18" spans="1:14" x14ac:dyDescent="0.25">
      <c r="A18" s="30" t="s">
        <v>113</v>
      </c>
      <c r="B18" s="31" t="s">
        <v>114</v>
      </c>
      <c r="C18" s="58">
        <v>66</v>
      </c>
      <c r="D18" s="38">
        <f t="shared" si="0"/>
        <v>3.3799792149491976</v>
      </c>
      <c r="E18" s="58">
        <v>1</v>
      </c>
    </row>
    <row r="19" spans="1:14" x14ac:dyDescent="0.25">
      <c r="A19" s="30" t="s">
        <v>113</v>
      </c>
      <c r="B19" s="31" t="s">
        <v>114</v>
      </c>
      <c r="C19" s="58">
        <v>94</v>
      </c>
      <c r="D19" s="38">
        <f t="shared" si="0"/>
        <v>10.864162844284319</v>
      </c>
      <c r="E19" s="58">
        <v>1</v>
      </c>
    </row>
    <row r="20" spans="1:14" x14ac:dyDescent="0.25">
      <c r="A20" s="30" t="s">
        <v>113</v>
      </c>
      <c r="B20" s="31" t="s">
        <v>114</v>
      </c>
      <c r="C20" s="58">
        <v>101</v>
      </c>
      <c r="D20" s="38">
        <f t="shared" si="0"/>
        <v>14.546778498319684</v>
      </c>
      <c r="E20" s="58">
        <v>1</v>
      </c>
    </row>
    <row r="21" spans="1:14" x14ac:dyDescent="0.25">
      <c r="A21" s="30" t="s">
        <v>113</v>
      </c>
      <c r="B21" s="31" t="s">
        <v>114</v>
      </c>
      <c r="C21" s="58">
        <v>86</v>
      </c>
      <c r="D21" s="38">
        <f t="shared" si="0"/>
        <v>7.782437247769229</v>
      </c>
      <c r="E21" s="58">
        <v>1</v>
      </c>
    </row>
    <row r="22" spans="1:14" x14ac:dyDescent="0.25">
      <c r="A22" s="30" t="s">
        <v>113</v>
      </c>
      <c r="B22" s="31" t="s">
        <v>114</v>
      </c>
      <c r="C22" s="58">
        <v>87</v>
      </c>
      <c r="D22" s="38">
        <f t="shared" si="0"/>
        <v>8.1138263238669524</v>
      </c>
      <c r="E22" s="58">
        <v>1</v>
      </c>
    </row>
    <row r="23" spans="1:14" x14ac:dyDescent="0.25">
      <c r="A23" s="30" t="s">
        <v>113</v>
      </c>
      <c r="B23" s="31" t="s">
        <v>114</v>
      </c>
      <c r="C23" s="58">
        <v>74</v>
      </c>
      <c r="D23" s="38">
        <f t="shared" si="0"/>
        <v>4.7183990609150142</v>
      </c>
      <c r="E23" s="58">
        <v>1</v>
      </c>
    </row>
    <row r="24" spans="1:14" x14ac:dyDescent="0.25">
      <c r="A24" s="30" t="s">
        <v>113</v>
      </c>
      <c r="B24" s="31" t="s">
        <v>114</v>
      </c>
      <c r="C24" s="58">
        <v>56</v>
      </c>
      <c r="D24" s="38">
        <f t="shared" si="0"/>
        <v>2.2274770116278262</v>
      </c>
      <c r="E24" s="58">
        <v>1</v>
      </c>
    </row>
    <row r="25" spans="1:14" x14ac:dyDescent="0.25">
      <c r="A25" s="30" t="s">
        <v>113</v>
      </c>
      <c r="B25" s="31" t="s">
        <v>114</v>
      </c>
      <c r="C25" s="58">
        <v>74</v>
      </c>
      <c r="D25" s="38">
        <f t="shared" si="0"/>
        <v>4.7183990609150142</v>
      </c>
      <c r="E25" s="58">
        <v>1</v>
      </c>
      <c r="N25" s="10" t="s">
        <v>119</v>
      </c>
    </row>
    <row r="26" spans="1:14" x14ac:dyDescent="0.25">
      <c r="A26" s="30" t="s">
        <v>113</v>
      </c>
      <c r="B26" s="31" t="s">
        <v>114</v>
      </c>
      <c r="C26" s="58">
        <v>101</v>
      </c>
      <c r="D26" s="38">
        <f t="shared" si="0"/>
        <v>14.546778498319684</v>
      </c>
      <c r="E26" s="58">
        <v>1</v>
      </c>
    </row>
    <row r="27" spans="1:14" x14ac:dyDescent="0.25">
      <c r="A27" s="30" t="s">
        <v>113</v>
      </c>
      <c r="B27" s="31" t="s">
        <v>114</v>
      </c>
      <c r="C27" s="58">
        <v>101</v>
      </c>
      <c r="D27" s="38">
        <f t="shared" si="0"/>
        <v>14.546778498319684</v>
      </c>
      <c r="E27" s="58">
        <v>1</v>
      </c>
    </row>
    <row r="28" spans="1:14" x14ac:dyDescent="0.25">
      <c r="A28" s="30" t="s">
        <v>113</v>
      </c>
      <c r="B28" s="31" t="s">
        <v>114</v>
      </c>
      <c r="C28" s="58">
        <v>66</v>
      </c>
      <c r="D28" s="38">
        <f t="shared" si="0"/>
        <v>3.3799792149491976</v>
      </c>
      <c r="E28" s="58">
        <v>1</v>
      </c>
    </row>
    <row r="29" spans="1:14" x14ac:dyDescent="0.25">
      <c r="A29" s="30" t="s">
        <v>113</v>
      </c>
      <c r="B29" s="31" t="s">
        <v>114</v>
      </c>
      <c r="C29" s="58">
        <v>84</v>
      </c>
      <c r="D29" s="38">
        <f t="shared" si="0"/>
        <v>7.1597105920629884</v>
      </c>
      <c r="E29" s="58">
        <v>1</v>
      </c>
    </row>
    <row r="30" spans="1:14" x14ac:dyDescent="0.25">
      <c r="A30" s="30" t="s">
        <v>113</v>
      </c>
      <c r="B30" s="31" t="s">
        <v>114</v>
      </c>
      <c r="C30" s="58">
        <v>100</v>
      </c>
      <c r="D30" s="38">
        <f t="shared" si="0"/>
        <v>13.952651474356095</v>
      </c>
      <c r="E30" s="58">
        <v>1</v>
      </c>
    </row>
    <row r="31" spans="1:14" x14ac:dyDescent="0.25">
      <c r="A31" s="30" t="s">
        <v>113</v>
      </c>
      <c r="B31" s="31" t="s">
        <v>114</v>
      </c>
      <c r="C31" s="58">
        <v>81</v>
      </c>
      <c r="D31" s="38">
        <f t="shared" si="0"/>
        <v>6.3177906102466741</v>
      </c>
      <c r="E31" s="58">
        <v>1</v>
      </c>
    </row>
    <row r="32" spans="1:14" x14ac:dyDescent="0.25">
      <c r="A32" s="30" t="s">
        <v>113</v>
      </c>
      <c r="B32" s="31" t="s">
        <v>114</v>
      </c>
      <c r="C32" s="58">
        <v>74</v>
      </c>
      <c r="D32" s="38">
        <f t="shared" si="0"/>
        <v>4.7183990609150142</v>
      </c>
      <c r="E32" s="58">
        <v>1</v>
      </c>
    </row>
    <row r="33" spans="1:5" x14ac:dyDescent="0.25">
      <c r="A33" s="30" t="s">
        <v>113</v>
      </c>
      <c r="B33" s="31" t="s">
        <v>114</v>
      </c>
      <c r="C33" s="58">
        <v>70</v>
      </c>
      <c r="D33" s="38">
        <f t="shared" si="0"/>
        <v>3.9935060728298084</v>
      </c>
      <c r="E33" s="58">
        <v>1</v>
      </c>
    </row>
    <row r="34" spans="1:5" x14ac:dyDescent="0.25">
      <c r="A34" s="30" t="s">
        <v>113</v>
      </c>
      <c r="B34" s="31" t="s">
        <v>114</v>
      </c>
      <c r="C34" s="58">
        <v>100</v>
      </c>
      <c r="D34" s="38">
        <f t="shared" si="0"/>
        <v>13.952651474356095</v>
      </c>
      <c r="E34" s="58">
        <v>1</v>
      </c>
    </row>
    <row r="35" spans="1:5" x14ac:dyDescent="0.25">
      <c r="A35" s="30" t="s">
        <v>113</v>
      </c>
      <c r="B35" s="31" t="s">
        <v>114</v>
      </c>
      <c r="C35" s="58">
        <v>69</v>
      </c>
      <c r="D35" s="38">
        <f t="shared" si="0"/>
        <v>3.8304012397903193</v>
      </c>
      <c r="E35" s="58">
        <v>1</v>
      </c>
    </row>
    <row r="36" spans="1:5" x14ac:dyDescent="0.25">
      <c r="A36" s="30" t="s">
        <v>113</v>
      </c>
      <c r="B36" s="31" t="s">
        <v>114</v>
      </c>
      <c r="C36" s="58">
        <v>50</v>
      </c>
      <c r="D36" s="38">
        <f t="shared" si="0"/>
        <v>1.7344139234540221</v>
      </c>
      <c r="E36" s="58">
        <v>1</v>
      </c>
    </row>
    <row r="37" spans="1:5" ht="14.4" x14ac:dyDescent="0.3">
      <c r="A37" s="30" t="s">
        <v>113</v>
      </c>
      <c r="B37" s="31" t="s">
        <v>114</v>
      </c>
      <c r="C37" s="58">
        <v>110</v>
      </c>
      <c r="D37" s="38">
        <f t="shared" si="0"/>
        <v>21.171788409295349</v>
      </c>
      <c r="E37" s="59">
        <v>1</v>
      </c>
    </row>
    <row r="38" spans="1:5" x14ac:dyDescent="0.25">
      <c r="A38" s="30" t="s">
        <v>113</v>
      </c>
      <c r="B38" s="31" t="s">
        <v>114</v>
      </c>
      <c r="C38" s="58" t="s">
        <v>124</v>
      </c>
      <c r="D38" s="37">
        <v>2</v>
      </c>
      <c r="E38" s="58">
        <v>4</v>
      </c>
    </row>
    <row r="39" spans="1:5" x14ac:dyDescent="0.25">
      <c r="A39" s="30" t="s">
        <v>113</v>
      </c>
      <c r="B39" s="31" t="s">
        <v>114</v>
      </c>
      <c r="C39" s="58" t="s">
        <v>125</v>
      </c>
      <c r="D39" s="37">
        <v>3.2</v>
      </c>
      <c r="E39" s="58">
        <v>13</v>
      </c>
    </row>
    <row r="40" spans="1:5" x14ac:dyDescent="0.25">
      <c r="A40" s="30" t="s">
        <v>113</v>
      </c>
      <c r="B40" s="31" t="s">
        <v>114</v>
      </c>
      <c r="C40" s="58" t="s">
        <v>180</v>
      </c>
      <c r="D40" s="37">
        <v>5</v>
      </c>
      <c r="E40" s="58">
        <v>14</v>
      </c>
    </row>
    <row r="41" spans="1:5" x14ac:dyDescent="0.25">
      <c r="A41" s="30" t="s">
        <v>113</v>
      </c>
      <c r="B41" s="31" t="s">
        <v>114</v>
      </c>
      <c r="C41" s="58" t="s">
        <v>126</v>
      </c>
      <c r="D41" s="37">
        <v>7.4</v>
      </c>
      <c r="E41" s="58">
        <v>21</v>
      </c>
    </row>
    <row r="42" spans="1:5" x14ac:dyDescent="0.25">
      <c r="A42" s="30" t="s">
        <v>113</v>
      </c>
      <c r="B42" s="31" t="s">
        <v>114</v>
      </c>
      <c r="C42" s="58" t="s">
        <v>127</v>
      </c>
      <c r="D42" s="37">
        <v>11</v>
      </c>
      <c r="E42" s="58">
        <v>33</v>
      </c>
    </row>
    <row r="43" spans="1:5" x14ac:dyDescent="0.25">
      <c r="A43" s="30" t="s">
        <v>113</v>
      </c>
      <c r="B43" s="31" t="s">
        <v>114</v>
      </c>
      <c r="C43" s="58" t="s">
        <v>128</v>
      </c>
      <c r="D43" s="37">
        <v>17</v>
      </c>
      <c r="E43" s="58">
        <v>32</v>
      </c>
    </row>
    <row r="44" spans="1:5" x14ac:dyDescent="0.25">
      <c r="A44" s="30" t="s">
        <v>113</v>
      </c>
      <c r="B44" s="31" t="s">
        <v>114</v>
      </c>
      <c r="C44" s="58" t="s">
        <v>129</v>
      </c>
      <c r="D44" s="37">
        <v>26</v>
      </c>
      <c r="E44" s="58">
        <v>13</v>
      </c>
    </row>
    <row r="45" spans="1:5" x14ac:dyDescent="0.25">
      <c r="A45" s="30" t="s">
        <v>113</v>
      </c>
      <c r="B45" s="31" t="s">
        <v>114</v>
      </c>
      <c r="C45" s="58" t="s">
        <v>130</v>
      </c>
      <c r="D45" s="37">
        <v>39</v>
      </c>
      <c r="E45" s="58">
        <v>7</v>
      </c>
    </row>
    <row r="47" spans="1:5" x14ac:dyDescent="0.25">
      <c r="A47" s="30" t="s">
        <v>140</v>
      </c>
    </row>
    <row r="48" spans="1:5" x14ac:dyDescent="0.25">
      <c r="A48" s="27" t="s">
        <v>122</v>
      </c>
      <c r="B48" s="28" t="s">
        <v>123</v>
      </c>
      <c r="C48" s="60">
        <v>94</v>
      </c>
      <c r="D48" s="60">
        <v>10</v>
      </c>
      <c r="E48" s="61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9" workbookViewId="0">
      <selection activeCell="B6" sqref="B6:C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121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159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42194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5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5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5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5" x14ac:dyDescent="0.25">
      <c r="A20" s="7">
        <v>10</v>
      </c>
      <c r="B20" t="s">
        <v>6</v>
      </c>
      <c r="C20" s="13" t="s">
        <v>115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5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5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5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5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5" x14ac:dyDescent="0.25">
      <c r="A25" s="7">
        <v>15</v>
      </c>
      <c r="B25" t="s">
        <v>11</v>
      </c>
      <c r="C25" s="13">
        <v>1396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  <c r="N25">
        <f>23732-22461</f>
        <v>1271</v>
      </c>
    </row>
    <row r="26" spans="1:15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5" x14ac:dyDescent="0.25">
      <c r="A27" s="7">
        <v>17</v>
      </c>
      <c r="B27" t="s">
        <v>13</v>
      </c>
      <c r="C27" s="18">
        <v>0.75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5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5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5" x14ac:dyDescent="0.25">
      <c r="A30" s="7">
        <v>20</v>
      </c>
      <c r="B30" t="s">
        <v>15</v>
      </c>
      <c r="C30" s="13">
        <v>10.6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5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5" x14ac:dyDescent="0.25">
      <c r="A32" s="7">
        <v>22</v>
      </c>
      <c r="B32" t="s">
        <v>16</v>
      </c>
      <c r="C32" s="13" t="s">
        <v>160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  <c r="N32">
        <v>46.950769999999999</v>
      </c>
      <c r="O32">
        <v>-111.144479</v>
      </c>
    </row>
    <row r="33" spans="1:13" x14ac:dyDescent="0.25">
      <c r="A33" s="7">
        <v>23</v>
      </c>
      <c r="B33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0.42083333333333334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0.4381944444444445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1.5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115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11.3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40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 t="s">
        <v>154</v>
      </c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F21" sqref="F21"/>
    </sheetView>
  </sheetViews>
  <sheetFormatPr defaultRowHeight="13.2" x14ac:dyDescent="0.25"/>
  <cols>
    <col min="1" max="1" width="9.109375" customWidth="1"/>
    <col min="2" max="2" width="14.33203125" style="28" customWidth="1"/>
    <col min="3" max="3" width="8.88671875" style="60"/>
    <col min="4" max="4" width="8.88671875" style="41"/>
    <col min="5" max="5" width="9.109375" style="17"/>
    <col min="14" max="14" width="11.6640625" customWidth="1"/>
    <col min="15" max="15" width="11.5546875" customWidth="1"/>
    <col min="16" max="16" width="12" customWidth="1"/>
  </cols>
  <sheetData>
    <row r="1" spans="1:17" x14ac:dyDescent="0.25">
      <c r="A1" s="1" t="s">
        <v>33</v>
      </c>
      <c r="B1" s="1"/>
      <c r="C1" s="56" t="s">
        <v>34</v>
      </c>
      <c r="D1" s="62" t="s">
        <v>35</v>
      </c>
      <c r="E1" s="16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122</v>
      </c>
      <c r="B2" s="28" t="s">
        <v>123</v>
      </c>
      <c r="C2" s="60">
        <v>346</v>
      </c>
      <c r="D2" s="41">
        <v>469</v>
      </c>
      <c r="E2" s="17">
        <v>1</v>
      </c>
      <c r="I2" t="s">
        <v>119</v>
      </c>
    </row>
    <row r="3" spans="1:17" x14ac:dyDescent="0.25">
      <c r="A3" t="s">
        <v>122</v>
      </c>
      <c r="B3" s="28" t="s">
        <v>123</v>
      </c>
      <c r="C3" s="60">
        <v>200</v>
      </c>
      <c r="D3" s="41">
        <v>87</v>
      </c>
      <c r="E3" s="17">
        <v>1</v>
      </c>
      <c r="I3" t="s">
        <v>175</v>
      </c>
      <c r="N3" t="s">
        <v>176</v>
      </c>
    </row>
    <row r="4" spans="1:17" x14ac:dyDescent="0.25">
      <c r="A4" t="s">
        <v>131</v>
      </c>
      <c r="B4" s="28" t="s">
        <v>181</v>
      </c>
      <c r="C4" s="60">
        <v>373</v>
      </c>
      <c r="D4" s="41">
        <v>589</v>
      </c>
      <c r="E4" s="17">
        <v>1</v>
      </c>
      <c r="I4" t="s">
        <v>174</v>
      </c>
    </row>
    <row r="5" spans="1:17" x14ac:dyDescent="0.25">
      <c r="A5" t="s">
        <v>131</v>
      </c>
      <c r="B5" s="28" t="s">
        <v>181</v>
      </c>
      <c r="C5" s="60">
        <v>250</v>
      </c>
      <c r="D5" s="41">
        <v>190</v>
      </c>
      <c r="E5" s="17">
        <v>1</v>
      </c>
      <c r="I5" t="s">
        <v>174</v>
      </c>
    </row>
    <row r="6" spans="1:17" x14ac:dyDescent="0.25">
      <c r="A6" t="s">
        <v>131</v>
      </c>
      <c r="B6" s="28" t="s">
        <v>181</v>
      </c>
      <c r="C6" s="60">
        <v>156</v>
      </c>
      <c r="D6" s="41">
        <v>109</v>
      </c>
      <c r="E6" s="17">
        <v>1</v>
      </c>
      <c r="I6" t="s">
        <v>174</v>
      </c>
    </row>
    <row r="7" spans="1:17" x14ac:dyDescent="0.25">
      <c r="A7" t="s">
        <v>131</v>
      </c>
      <c r="B7" s="28" t="s">
        <v>181</v>
      </c>
      <c r="C7" s="60">
        <v>205</v>
      </c>
      <c r="D7" s="41">
        <v>129</v>
      </c>
      <c r="E7" s="17">
        <v>1</v>
      </c>
      <c r="I7" t="s">
        <v>174</v>
      </c>
    </row>
    <row r="8" spans="1:17" x14ac:dyDescent="0.25">
      <c r="A8" t="s">
        <v>131</v>
      </c>
      <c r="B8" s="28" t="s">
        <v>181</v>
      </c>
      <c r="C8" s="60">
        <v>107</v>
      </c>
      <c r="D8" s="41">
        <v>19</v>
      </c>
      <c r="E8" s="17">
        <v>1</v>
      </c>
      <c r="I8" t="s">
        <v>174</v>
      </c>
    </row>
    <row r="9" spans="1:17" x14ac:dyDescent="0.25">
      <c r="A9" t="s">
        <v>131</v>
      </c>
      <c r="B9" s="28" t="s">
        <v>181</v>
      </c>
      <c r="C9" s="60">
        <v>101</v>
      </c>
      <c r="D9" s="41">
        <v>12</v>
      </c>
      <c r="E9" s="17">
        <v>1</v>
      </c>
      <c r="I9" t="s">
        <v>174</v>
      </c>
    </row>
    <row r="10" spans="1:17" s="28" customFormat="1" x14ac:dyDescent="0.25">
      <c r="A10" s="28" t="s">
        <v>131</v>
      </c>
      <c r="B10" s="28" t="s">
        <v>181</v>
      </c>
      <c r="C10" s="60">
        <v>105</v>
      </c>
      <c r="D10" s="41">
        <v>16</v>
      </c>
      <c r="E10" s="17">
        <v>1</v>
      </c>
    </row>
    <row r="11" spans="1:17" s="28" customFormat="1" x14ac:dyDescent="0.25">
      <c r="A11" s="28" t="s">
        <v>131</v>
      </c>
      <c r="B11" s="28" t="s">
        <v>181</v>
      </c>
      <c r="C11" s="60">
        <v>100</v>
      </c>
      <c r="D11" s="41">
        <v>11</v>
      </c>
      <c r="E11" s="17">
        <v>1</v>
      </c>
    </row>
    <row r="12" spans="1:17" s="28" customFormat="1" x14ac:dyDescent="0.25">
      <c r="A12" s="28" t="s">
        <v>131</v>
      </c>
      <c r="B12" s="28" t="s">
        <v>181</v>
      </c>
      <c r="C12" s="60">
        <v>215</v>
      </c>
      <c r="D12" s="41">
        <v>132</v>
      </c>
      <c r="E12" s="17">
        <v>1</v>
      </c>
    </row>
    <row r="13" spans="1:17" s="28" customFormat="1" x14ac:dyDescent="0.25">
      <c r="A13" s="28" t="s">
        <v>131</v>
      </c>
      <c r="B13" s="28" t="s">
        <v>181</v>
      </c>
      <c r="C13" s="60">
        <v>209</v>
      </c>
      <c r="D13" s="41">
        <v>120</v>
      </c>
      <c r="E13" s="17">
        <v>1</v>
      </c>
    </row>
    <row r="14" spans="1:17" s="28" customFormat="1" x14ac:dyDescent="0.25">
      <c r="A14" s="28" t="s">
        <v>111</v>
      </c>
      <c r="B14" s="28" t="s">
        <v>192</v>
      </c>
      <c r="C14" s="60">
        <v>188</v>
      </c>
      <c r="D14" s="41">
        <v>88</v>
      </c>
      <c r="E14" s="17">
        <v>1</v>
      </c>
    </row>
    <row r="15" spans="1:17" s="28" customFormat="1" x14ac:dyDescent="0.25">
      <c r="A15" s="28" t="s">
        <v>113</v>
      </c>
      <c r="B15" s="28" t="s">
        <v>114</v>
      </c>
      <c r="C15" s="60">
        <v>100</v>
      </c>
      <c r="D15" s="41">
        <v>13.952651474356095</v>
      </c>
      <c r="E15" s="17">
        <v>1</v>
      </c>
    </row>
    <row r="16" spans="1:17" s="28" customFormat="1" x14ac:dyDescent="0.25">
      <c r="A16" s="28" t="s">
        <v>113</v>
      </c>
      <c r="B16" s="28" t="s">
        <v>114</v>
      </c>
      <c r="C16" s="60">
        <v>96</v>
      </c>
      <c r="D16" s="41">
        <v>11.809089836524626</v>
      </c>
      <c r="E16" s="17">
        <v>1</v>
      </c>
    </row>
    <row r="17" spans="1:5" s="28" customFormat="1" x14ac:dyDescent="0.25">
      <c r="A17" s="28" t="s">
        <v>113</v>
      </c>
      <c r="B17" s="28" t="s">
        <v>114</v>
      </c>
      <c r="C17" s="60">
        <v>76</v>
      </c>
      <c r="D17" s="41">
        <v>5.1287889544322658</v>
      </c>
      <c r="E17" s="17">
        <v>1</v>
      </c>
    </row>
    <row r="18" spans="1:5" s="28" customFormat="1" x14ac:dyDescent="0.25">
      <c r="A18" s="28" t="s">
        <v>113</v>
      </c>
      <c r="B18" s="28" t="s">
        <v>114</v>
      </c>
      <c r="C18" s="60">
        <v>61</v>
      </c>
      <c r="D18" s="41">
        <v>2.7438706239688493</v>
      </c>
      <c r="E18" s="17">
        <v>1</v>
      </c>
    </row>
    <row r="19" spans="1:5" s="28" customFormat="1" x14ac:dyDescent="0.25">
      <c r="A19" s="28" t="s">
        <v>113</v>
      </c>
      <c r="B19" s="28" t="s">
        <v>114</v>
      </c>
      <c r="C19" s="60">
        <v>73</v>
      </c>
      <c r="D19" s="41">
        <v>4.5256877748898798</v>
      </c>
      <c r="E19" s="17">
        <v>1</v>
      </c>
    </row>
    <row r="20" spans="1:5" s="28" customFormat="1" x14ac:dyDescent="0.25">
      <c r="A20" s="28" t="s">
        <v>113</v>
      </c>
      <c r="B20" s="28" t="s">
        <v>114</v>
      </c>
      <c r="C20" s="60">
        <v>75</v>
      </c>
      <c r="D20" s="41">
        <v>4.9193163128858162</v>
      </c>
      <c r="E20" s="17">
        <v>1</v>
      </c>
    </row>
    <row r="21" spans="1:5" s="28" customFormat="1" x14ac:dyDescent="0.25">
      <c r="A21" s="28" t="s">
        <v>113</v>
      </c>
      <c r="B21" s="28" t="s">
        <v>114</v>
      </c>
      <c r="C21" s="60">
        <v>71</v>
      </c>
      <c r="D21" s="41">
        <v>4.1635561799790919</v>
      </c>
      <c r="E21" s="17">
        <v>1</v>
      </c>
    </row>
    <row r="22" spans="1:5" s="28" customFormat="1" x14ac:dyDescent="0.25">
      <c r="A22" s="28" t="s">
        <v>113</v>
      </c>
      <c r="B22" s="28" t="s">
        <v>114</v>
      </c>
      <c r="C22" s="60">
        <v>59</v>
      </c>
      <c r="D22" s="41">
        <v>2.5243145488017169</v>
      </c>
      <c r="E22" s="17">
        <v>1</v>
      </c>
    </row>
    <row r="23" spans="1:5" s="28" customFormat="1" x14ac:dyDescent="0.25">
      <c r="A23" s="28" t="s">
        <v>113</v>
      </c>
      <c r="B23" s="28" t="s">
        <v>114</v>
      </c>
      <c r="C23" s="60">
        <v>71</v>
      </c>
      <c r="D23" s="41">
        <v>4.1635561799790919</v>
      </c>
      <c r="E23" s="17">
        <v>1</v>
      </c>
    </row>
    <row r="24" spans="1:5" s="28" customFormat="1" x14ac:dyDescent="0.25">
      <c r="A24" s="28" t="s">
        <v>113</v>
      </c>
      <c r="B24" s="28" t="s">
        <v>114</v>
      </c>
      <c r="C24" s="60">
        <v>66</v>
      </c>
      <c r="D24" s="41">
        <v>3.3799792149491976</v>
      </c>
      <c r="E24" s="17">
        <v>1</v>
      </c>
    </row>
    <row r="25" spans="1:5" s="28" customFormat="1" x14ac:dyDescent="0.25">
      <c r="A25" s="28" t="s">
        <v>113</v>
      </c>
      <c r="B25" s="28" t="s">
        <v>114</v>
      </c>
      <c r="C25" s="60">
        <v>87</v>
      </c>
      <c r="D25" s="41">
        <v>8.1138263238669524</v>
      </c>
      <c r="E25" s="17">
        <v>1</v>
      </c>
    </row>
    <row r="26" spans="1:5" s="28" customFormat="1" x14ac:dyDescent="0.25">
      <c r="A26" s="28" t="s">
        <v>113</v>
      </c>
      <c r="B26" s="28" t="s">
        <v>114</v>
      </c>
      <c r="C26" s="60">
        <v>64</v>
      </c>
      <c r="D26" s="41">
        <v>3.1095236897876881</v>
      </c>
      <c r="E26" s="17">
        <v>1</v>
      </c>
    </row>
    <row r="27" spans="1:5" s="28" customFormat="1" x14ac:dyDescent="0.25">
      <c r="A27" s="28" t="s">
        <v>113</v>
      </c>
      <c r="B27" s="28" t="s">
        <v>114</v>
      </c>
      <c r="C27" s="60" t="s">
        <v>124</v>
      </c>
      <c r="D27" s="41">
        <v>2</v>
      </c>
      <c r="E27" s="17">
        <v>5.25</v>
      </c>
    </row>
    <row r="28" spans="1:5" s="28" customFormat="1" x14ac:dyDescent="0.25">
      <c r="A28" s="28" t="s">
        <v>113</v>
      </c>
      <c r="B28" s="28" t="s">
        <v>114</v>
      </c>
      <c r="C28" s="60" t="s">
        <v>125</v>
      </c>
      <c r="D28" s="41">
        <v>4</v>
      </c>
      <c r="E28" s="17">
        <v>21</v>
      </c>
    </row>
    <row r="29" spans="1:5" s="28" customFormat="1" x14ac:dyDescent="0.25">
      <c r="A29" s="28" t="s">
        <v>113</v>
      </c>
      <c r="B29" s="28" t="s">
        <v>114</v>
      </c>
      <c r="C29" s="60" t="s">
        <v>180</v>
      </c>
      <c r="D29" s="41">
        <v>7</v>
      </c>
      <c r="E29" s="17">
        <v>21</v>
      </c>
    </row>
    <row r="30" spans="1:5" s="28" customFormat="1" x14ac:dyDescent="0.25">
      <c r="A30" s="28" t="s">
        <v>113</v>
      </c>
      <c r="B30" s="28" t="s">
        <v>114</v>
      </c>
      <c r="C30" s="60" t="s">
        <v>126</v>
      </c>
      <c r="D30" s="41">
        <v>9</v>
      </c>
      <c r="E30" s="17">
        <v>39.9</v>
      </c>
    </row>
    <row r="31" spans="1:5" s="28" customFormat="1" x14ac:dyDescent="0.25">
      <c r="A31" s="28" t="s">
        <v>113</v>
      </c>
      <c r="B31" s="28" t="s">
        <v>114</v>
      </c>
      <c r="C31" s="60" t="s">
        <v>127</v>
      </c>
      <c r="D31" s="41">
        <v>11</v>
      </c>
      <c r="E31" s="17">
        <v>42</v>
      </c>
    </row>
    <row r="32" spans="1:5" s="28" customFormat="1" x14ac:dyDescent="0.25">
      <c r="A32" s="28" t="s">
        <v>113</v>
      </c>
      <c r="B32" s="28" t="s">
        <v>114</v>
      </c>
      <c r="C32" s="60" t="s">
        <v>128</v>
      </c>
      <c r="D32" s="41">
        <v>17</v>
      </c>
      <c r="E32" s="17">
        <v>50.4</v>
      </c>
    </row>
    <row r="33" spans="1:9" s="28" customFormat="1" x14ac:dyDescent="0.25">
      <c r="A33" s="28" t="s">
        <v>113</v>
      </c>
      <c r="B33" s="28" t="s">
        <v>114</v>
      </c>
      <c r="C33" s="60" t="s">
        <v>129</v>
      </c>
      <c r="D33" s="41">
        <v>26</v>
      </c>
      <c r="E33" s="17">
        <v>21</v>
      </c>
    </row>
    <row r="34" spans="1:9" s="28" customFormat="1" x14ac:dyDescent="0.25">
      <c r="A34" s="28" t="s">
        <v>113</v>
      </c>
      <c r="B34" s="28" t="s">
        <v>114</v>
      </c>
      <c r="C34" s="60" t="s">
        <v>130</v>
      </c>
      <c r="D34" s="41">
        <v>39</v>
      </c>
      <c r="E34" s="17">
        <v>10.5</v>
      </c>
    </row>
    <row r="35" spans="1:9" s="28" customFormat="1" x14ac:dyDescent="0.25">
      <c r="C35" s="60"/>
      <c r="D35" s="41"/>
      <c r="E35" s="17"/>
    </row>
    <row r="37" spans="1:9" x14ac:dyDescent="0.25">
      <c r="A37" t="s">
        <v>116</v>
      </c>
      <c r="I37" t="s">
        <v>174</v>
      </c>
    </row>
    <row r="38" spans="1:9" x14ac:dyDescent="0.25">
      <c r="A38" t="s">
        <v>188</v>
      </c>
      <c r="B38" s="28" t="s">
        <v>187</v>
      </c>
      <c r="C38" s="60">
        <v>0</v>
      </c>
      <c r="D38" s="41">
        <v>0</v>
      </c>
      <c r="E38" s="17">
        <v>0</v>
      </c>
      <c r="I38" t="s">
        <v>174</v>
      </c>
    </row>
    <row r="39" spans="1:9" x14ac:dyDescent="0.25">
      <c r="D39" s="41" t="s">
        <v>119</v>
      </c>
      <c r="I39" t="s">
        <v>174</v>
      </c>
    </row>
    <row r="40" spans="1:9" x14ac:dyDescent="0.25">
      <c r="I40" t="s">
        <v>174</v>
      </c>
    </row>
    <row r="41" spans="1:9" x14ac:dyDescent="0.25">
      <c r="I41" t="s">
        <v>174</v>
      </c>
    </row>
    <row r="42" spans="1:9" x14ac:dyDescent="0.25">
      <c r="I42" t="s">
        <v>174</v>
      </c>
    </row>
    <row r="43" spans="1:9" x14ac:dyDescent="0.25">
      <c r="I43" t="s">
        <v>174</v>
      </c>
    </row>
    <row r="44" spans="1:9" x14ac:dyDescent="0.25">
      <c r="I44" t="s">
        <v>174</v>
      </c>
    </row>
    <row r="45" spans="1:9" x14ac:dyDescent="0.25">
      <c r="I45" t="s">
        <v>174</v>
      </c>
    </row>
    <row r="46" spans="1:9" x14ac:dyDescent="0.25">
      <c r="I46" t="s">
        <v>174</v>
      </c>
    </row>
    <row r="47" spans="1:9" x14ac:dyDescent="0.25">
      <c r="I47" t="s">
        <v>174</v>
      </c>
    </row>
    <row r="48" spans="1:9" x14ac:dyDescent="0.25">
      <c r="I48" t="s">
        <v>174</v>
      </c>
    </row>
    <row r="49" spans="9:9" x14ac:dyDescent="0.25">
      <c r="I49" t="s">
        <v>174</v>
      </c>
    </row>
    <row r="50" spans="9:9" x14ac:dyDescent="0.25">
      <c r="I50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16" workbookViewId="0">
      <selection activeCell="C1" sqref="C1:C1048576"/>
    </sheetView>
  </sheetViews>
  <sheetFormatPr defaultRowHeight="13.2" x14ac:dyDescent="0.25"/>
  <cols>
    <col min="1" max="1" width="9.109375" customWidth="1"/>
    <col min="2" max="2" width="9.109375" style="22" customWidth="1"/>
    <col min="3" max="3" width="8.88671875" style="60"/>
    <col min="13" max="13" width="11.6640625" customWidth="1"/>
    <col min="14" max="14" width="11.5546875" customWidth="1"/>
    <col min="15" max="15" width="12" customWidth="1"/>
  </cols>
  <sheetData>
    <row r="1" spans="1:17" x14ac:dyDescent="0.25">
      <c r="A1" s="1" t="s">
        <v>33</v>
      </c>
      <c r="B1" s="1"/>
      <c r="C1" s="56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122</v>
      </c>
      <c r="B2" s="22" t="s">
        <v>123</v>
      </c>
      <c r="C2" s="60">
        <v>239</v>
      </c>
      <c r="D2">
        <v>144</v>
      </c>
      <c r="E2">
        <v>1</v>
      </c>
      <c r="F2" t="s">
        <v>119</v>
      </c>
    </row>
    <row r="3" spans="1:17" x14ac:dyDescent="0.25">
      <c r="A3" t="s">
        <v>122</v>
      </c>
      <c r="B3" s="22" t="s">
        <v>123</v>
      </c>
      <c r="C3" s="60">
        <v>200</v>
      </c>
      <c r="D3">
        <v>99</v>
      </c>
      <c r="E3">
        <v>1</v>
      </c>
    </row>
    <row r="4" spans="1:17" x14ac:dyDescent="0.25">
      <c r="A4" t="s">
        <v>141</v>
      </c>
      <c r="B4" s="22" t="s">
        <v>179</v>
      </c>
      <c r="C4" s="60">
        <v>270</v>
      </c>
      <c r="D4">
        <v>206</v>
      </c>
      <c r="E4">
        <v>1</v>
      </c>
    </row>
    <row r="5" spans="1:17" x14ac:dyDescent="0.25">
      <c r="A5" t="s">
        <v>113</v>
      </c>
      <c r="B5" s="22" t="s">
        <v>114</v>
      </c>
      <c r="C5" s="60">
        <v>117</v>
      </c>
      <c r="D5">
        <v>25</v>
      </c>
      <c r="E5">
        <v>1</v>
      </c>
    </row>
    <row r="6" spans="1:17" x14ac:dyDescent="0.25">
      <c r="A6" t="s">
        <v>113</v>
      </c>
      <c r="B6" s="22" t="s">
        <v>114</v>
      </c>
      <c r="C6" s="60">
        <v>111</v>
      </c>
      <c r="D6">
        <v>20</v>
      </c>
      <c r="E6">
        <v>1</v>
      </c>
    </row>
    <row r="7" spans="1:17" x14ac:dyDescent="0.25">
      <c r="A7" t="s">
        <v>113</v>
      </c>
      <c r="B7" s="22" t="s">
        <v>114</v>
      </c>
      <c r="C7" s="60">
        <v>105</v>
      </c>
      <c r="D7">
        <v>25</v>
      </c>
      <c r="E7">
        <v>1</v>
      </c>
    </row>
    <row r="8" spans="1:17" x14ac:dyDescent="0.25">
      <c r="A8" t="s">
        <v>113</v>
      </c>
      <c r="B8" s="22" t="s">
        <v>114</v>
      </c>
      <c r="C8" s="60">
        <v>37</v>
      </c>
      <c r="D8">
        <v>2</v>
      </c>
      <c r="E8">
        <v>1</v>
      </c>
    </row>
    <row r="9" spans="1:17" x14ac:dyDescent="0.25">
      <c r="A9" t="s">
        <v>113</v>
      </c>
      <c r="B9" s="22" t="s">
        <v>114</v>
      </c>
      <c r="C9" s="60">
        <v>83</v>
      </c>
      <c r="D9">
        <v>12</v>
      </c>
      <c r="E9">
        <v>1</v>
      </c>
    </row>
    <row r="10" spans="1:17" x14ac:dyDescent="0.25">
      <c r="A10" t="s">
        <v>113</v>
      </c>
      <c r="B10" s="22" t="s">
        <v>114</v>
      </c>
      <c r="C10" s="60">
        <v>79</v>
      </c>
      <c r="D10">
        <v>15</v>
      </c>
      <c r="E10">
        <v>1</v>
      </c>
    </row>
    <row r="11" spans="1:17" x14ac:dyDescent="0.25">
      <c r="A11" t="s">
        <v>113</v>
      </c>
      <c r="B11" s="22" t="s">
        <v>114</v>
      </c>
      <c r="C11" s="60">
        <v>72</v>
      </c>
      <c r="D11">
        <v>20</v>
      </c>
      <c r="E11">
        <v>1</v>
      </c>
      <c r="F11" t="s">
        <v>119</v>
      </c>
    </row>
    <row r="12" spans="1:17" x14ac:dyDescent="0.25">
      <c r="A12" t="s">
        <v>113</v>
      </c>
      <c r="B12" s="22" t="s">
        <v>114</v>
      </c>
      <c r="C12" s="60">
        <v>82</v>
      </c>
      <c r="D12">
        <v>25</v>
      </c>
      <c r="E12">
        <v>1</v>
      </c>
    </row>
    <row r="13" spans="1:17" x14ac:dyDescent="0.25">
      <c r="A13" t="s">
        <v>113</v>
      </c>
      <c r="B13" s="22" t="s">
        <v>114</v>
      </c>
      <c r="C13" s="60">
        <v>82</v>
      </c>
      <c r="D13">
        <v>10</v>
      </c>
      <c r="E13">
        <v>1</v>
      </c>
    </row>
    <row r="14" spans="1:17" x14ac:dyDescent="0.25">
      <c r="A14" t="s">
        <v>113</v>
      </c>
      <c r="B14" s="22" t="s">
        <v>114</v>
      </c>
      <c r="C14" s="60">
        <v>70</v>
      </c>
      <c r="D14">
        <v>15</v>
      </c>
      <c r="E14">
        <v>1</v>
      </c>
    </row>
    <row r="15" spans="1:17" x14ac:dyDescent="0.25">
      <c r="A15" t="s">
        <v>113</v>
      </c>
      <c r="B15" s="22" t="s">
        <v>114</v>
      </c>
      <c r="C15" s="60">
        <v>122</v>
      </c>
      <c r="D15">
        <v>30</v>
      </c>
      <c r="E15">
        <v>1</v>
      </c>
    </row>
    <row r="16" spans="1:17" x14ac:dyDescent="0.25">
      <c r="A16" t="s">
        <v>113</v>
      </c>
      <c r="B16" s="22" t="s">
        <v>114</v>
      </c>
      <c r="C16" s="60">
        <v>73</v>
      </c>
      <c r="D16">
        <v>22</v>
      </c>
      <c r="E16">
        <v>1</v>
      </c>
    </row>
    <row r="17" spans="1:5" x14ac:dyDescent="0.25">
      <c r="A17" t="s">
        <v>113</v>
      </c>
      <c r="B17" s="22" t="s">
        <v>114</v>
      </c>
      <c r="C17" s="60">
        <v>71</v>
      </c>
      <c r="D17">
        <v>20</v>
      </c>
      <c r="E17">
        <v>1</v>
      </c>
    </row>
    <row r="18" spans="1:5" x14ac:dyDescent="0.25">
      <c r="A18" t="s">
        <v>113</v>
      </c>
      <c r="B18" s="22" t="s">
        <v>114</v>
      </c>
      <c r="C18" s="60" t="s">
        <v>124</v>
      </c>
      <c r="D18">
        <v>2</v>
      </c>
      <c r="E18">
        <v>2</v>
      </c>
    </row>
    <row r="19" spans="1:5" x14ac:dyDescent="0.25">
      <c r="A19" t="s">
        <v>113</v>
      </c>
      <c r="B19" s="22" t="s">
        <v>114</v>
      </c>
      <c r="C19" s="60" t="s">
        <v>125</v>
      </c>
      <c r="D19">
        <v>3.2</v>
      </c>
      <c r="E19">
        <v>7</v>
      </c>
    </row>
    <row r="20" spans="1:5" x14ac:dyDescent="0.25">
      <c r="A20" t="s">
        <v>113</v>
      </c>
      <c r="B20" s="22" t="s">
        <v>114</v>
      </c>
      <c r="C20" s="60" t="s">
        <v>180</v>
      </c>
      <c r="D20">
        <v>5</v>
      </c>
      <c r="E20">
        <v>7</v>
      </c>
    </row>
    <row r="21" spans="1:5" x14ac:dyDescent="0.25">
      <c r="A21" t="s">
        <v>113</v>
      </c>
      <c r="B21" s="22" t="s">
        <v>114</v>
      </c>
      <c r="C21" s="60" t="s">
        <v>126</v>
      </c>
      <c r="D21">
        <v>7.4</v>
      </c>
      <c r="E21">
        <v>15</v>
      </c>
    </row>
    <row r="22" spans="1:5" x14ac:dyDescent="0.25">
      <c r="A22" t="s">
        <v>113</v>
      </c>
      <c r="B22" s="22" t="s">
        <v>114</v>
      </c>
      <c r="C22" s="60" t="s">
        <v>127</v>
      </c>
      <c r="D22">
        <v>11</v>
      </c>
      <c r="E22">
        <v>15</v>
      </c>
    </row>
    <row r="23" spans="1:5" x14ac:dyDescent="0.25">
      <c r="A23" t="s">
        <v>113</v>
      </c>
      <c r="B23" s="22" t="s">
        <v>114</v>
      </c>
      <c r="C23" s="60" t="s">
        <v>128</v>
      </c>
      <c r="D23">
        <v>17</v>
      </c>
      <c r="E23">
        <v>8</v>
      </c>
    </row>
    <row r="24" spans="1:5" x14ac:dyDescent="0.25">
      <c r="A24" t="s">
        <v>113</v>
      </c>
      <c r="B24" s="22" t="s">
        <v>114</v>
      </c>
      <c r="C24" s="60" t="s">
        <v>129</v>
      </c>
      <c r="D24">
        <v>26</v>
      </c>
      <c r="E24">
        <v>15</v>
      </c>
    </row>
    <row r="25" spans="1:5" x14ac:dyDescent="0.25">
      <c r="A25" t="s">
        <v>113</v>
      </c>
      <c r="B25" s="22" t="s">
        <v>114</v>
      </c>
      <c r="C25" s="60" t="s">
        <v>130</v>
      </c>
      <c r="D25">
        <v>39</v>
      </c>
      <c r="E25">
        <v>4</v>
      </c>
    </row>
    <row r="27" spans="1:5" x14ac:dyDescent="0.25">
      <c r="A27" t="s">
        <v>116</v>
      </c>
    </row>
    <row r="28" spans="1:5" x14ac:dyDescent="0.25">
      <c r="A28" t="s">
        <v>122</v>
      </c>
      <c r="B28" s="22" t="s">
        <v>123</v>
      </c>
      <c r="C28" s="60">
        <v>159</v>
      </c>
      <c r="D28">
        <v>40</v>
      </c>
      <c r="E28">
        <v>1</v>
      </c>
    </row>
    <row r="29" spans="1:5" x14ac:dyDescent="0.25">
      <c r="A29" t="s">
        <v>141</v>
      </c>
      <c r="B29" s="22" t="s">
        <v>179</v>
      </c>
      <c r="C29" s="60">
        <v>230</v>
      </c>
      <c r="D29">
        <v>150</v>
      </c>
      <c r="E2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16" workbookViewId="0">
      <selection activeCell="B13" sqref="B13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138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3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3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3" x14ac:dyDescent="0.25">
      <c r="A20" s="7">
        <v>10</v>
      </c>
      <c r="B20" t="s">
        <v>6</v>
      </c>
      <c r="C20" s="13">
        <v>1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3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3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7">
        <v>13</v>
      </c>
      <c r="B23" t="s">
        <v>9</v>
      </c>
      <c r="C23" s="13">
        <v>215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3" x14ac:dyDescent="0.25">
      <c r="A25" s="7">
        <v>15</v>
      </c>
      <c r="B25" t="s">
        <v>11</v>
      </c>
      <c r="C25" s="13">
        <v>1158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</row>
    <row r="26" spans="1:13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3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3" x14ac:dyDescent="0.25">
      <c r="A30" s="7">
        <v>20</v>
      </c>
      <c r="B30" t="s">
        <v>15</v>
      </c>
      <c r="C30" s="13">
        <v>7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3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20" t="s">
        <v>166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0.64583333333333337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0.66527777777777775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261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13.5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30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/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  <pageSetup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22" workbookViewId="0">
      <selection activeCell="C10" sqref="C10"/>
    </sheetView>
  </sheetViews>
  <sheetFormatPr defaultRowHeight="13.2" x14ac:dyDescent="0.25"/>
  <cols>
    <col min="1" max="1" width="9.109375" customWidth="1"/>
    <col min="2" max="2" width="9.109375" style="22" customWidth="1"/>
    <col min="3" max="3" width="9.109375" style="60"/>
    <col min="4" max="4" width="9.109375" style="25"/>
    <col min="13" max="13" width="11.6640625" customWidth="1"/>
    <col min="14" max="14" width="11.5546875" customWidth="1"/>
    <col min="15" max="15" width="12" customWidth="1"/>
  </cols>
  <sheetData>
    <row r="1" spans="1:17" x14ac:dyDescent="0.25">
      <c r="A1" s="1" t="s">
        <v>33</v>
      </c>
      <c r="B1" s="1"/>
      <c r="C1" s="56" t="s">
        <v>34</v>
      </c>
      <c r="D1" s="24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122</v>
      </c>
      <c r="B2" s="22" t="s">
        <v>123</v>
      </c>
      <c r="C2" s="60">
        <v>60</v>
      </c>
      <c r="D2" s="25">
        <v>3</v>
      </c>
      <c r="E2">
        <v>1</v>
      </c>
    </row>
    <row r="3" spans="1:17" x14ac:dyDescent="0.25">
      <c r="A3" t="s">
        <v>122</v>
      </c>
      <c r="B3" s="22" t="s">
        <v>123</v>
      </c>
      <c r="C3" s="60">
        <v>40</v>
      </c>
      <c r="D3" s="25">
        <v>2</v>
      </c>
      <c r="E3">
        <v>1</v>
      </c>
    </row>
    <row r="4" spans="1:17" x14ac:dyDescent="0.25">
      <c r="A4" t="s">
        <v>113</v>
      </c>
      <c r="B4" s="22" t="s">
        <v>114</v>
      </c>
      <c r="C4" s="60">
        <v>65</v>
      </c>
      <c r="D4" s="25">
        <v>3.2419323620141309</v>
      </c>
      <c r="E4">
        <v>1</v>
      </c>
    </row>
    <row r="5" spans="1:17" x14ac:dyDescent="0.25">
      <c r="A5" t="s">
        <v>113</v>
      </c>
      <c r="B5" s="22" t="s">
        <v>114</v>
      </c>
      <c r="C5" s="60">
        <v>60</v>
      </c>
      <c r="D5" s="25">
        <v>2.6318040459187335</v>
      </c>
      <c r="E5">
        <v>1</v>
      </c>
    </row>
    <row r="6" spans="1:17" x14ac:dyDescent="0.25">
      <c r="A6" t="s">
        <v>113</v>
      </c>
      <c r="B6" s="22" t="s">
        <v>114</v>
      </c>
      <c r="C6" s="60">
        <v>37</v>
      </c>
      <c r="D6" s="25">
        <v>1.0086063838451931</v>
      </c>
      <c r="E6">
        <v>1</v>
      </c>
    </row>
    <row r="7" spans="1:17" x14ac:dyDescent="0.25">
      <c r="A7" t="s">
        <v>113</v>
      </c>
      <c r="B7" s="22" t="s">
        <v>114</v>
      </c>
      <c r="C7" s="60">
        <v>35</v>
      </c>
      <c r="D7" s="25">
        <v>0.92790080790034168</v>
      </c>
      <c r="E7">
        <v>1</v>
      </c>
    </row>
    <row r="8" spans="1:17" x14ac:dyDescent="0.25">
      <c r="A8" t="s">
        <v>113</v>
      </c>
      <c r="B8" s="22" t="s">
        <v>114</v>
      </c>
      <c r="C8" s="60">
        <v>32</v>
      </c>
      <c r="D8" s="25">
        <v>0.8187877060131189</v>
      </c>
      <c r="E8">
        <v>1</v>
      </c>
    </row>
    <row r="9" spans="1:17" x14ac:dyDescent="0.25">
      <c r="A9" t="s">
        <v>113</v>
      </c>
      <c r="B9" s="22" t="s">
        <v>114</v>
      </c>
      <c r="C9" s="60">
        <v>85</v>
      </c>
      <c r="D9" s="25">
        <v>7.4645829350954944</v>
      </c>
      <c r="E9">
        <v>1</v>
      </c>
    </row>
    <row r="10" spans="1:17" x14ac:dyDescent="0.25">
      <c r="A10" t="s">
        <v>113</v>
      </c>
      <c r="B10" s="22" t="s">
        <v>114</v>
      </c>
      <c r="C10" s="60">
        <v>60</v>
      </c>
      <c r="D10" s="25">
        <v>2.6318040459187335</v>
      </c>
      <c r="E10">
        <v>1</v>
      </c>
    </row>
    <row r="11" spans="1:17" x14ac:dyDescent="0.25">
      <c r="A11" t="s">
        <v>113</v>
      </c>
      <c r="B11" s="22" t="s">
        <v>114</v>
      </c>
      <c r="C11" s="60">
        <v>85</v>
      </c>
      <c r="D11" s="25">
        <v>7.4645829350954944</v>
      </c>
      <c r="E11">
        <v>1</v>
      </c>
    </row>
    <row r="12" spans="1:17" x14ac:dyDescent="0.25">
      <c r="A12" t="s">
        <v>113</v>
      </c>
      <c r="B12" s="22" t="s">
        <v>114</v>
      </c>
      <c r="C12" s="60">
        <v>90</v>
      </c>
      <c r="D12" s="25">
        <v>9.1950892102898472</v>
      </c>
      <c r="E12">
        <v>1</v>
      </c>
    </row>
    <row r="13" spans="1:17" x14ac:dyDescent="0.25">
      <c r="A13" t="s">
        <v>113</v>
      </c>
      <c r="B13" s="22" t="s">
        <v>114</v>
      </c>
      <c r="C13" s="60">
        <v>105</v>
      </c>
      <c r="D13" s="25">
        <v>17.187279737169291</v>
      </c>
      <c r="E13">
        <v>1</v>
      </c>
    </row>
    <row r="14" spans="1:17" x14ac:dyDescent="0.25">
      <c r="A14" t="s">
        <v>113</v>
      </c>
      <c r="B14" s="22" t="s">
        <v>114</v>
      </c>
      <c r="C14" s="60">
        <v>70</v>
      </c>
      <c r="D14" s="25">
        <v>3.9935060728298084</v>
      </c>
      <c r="E14">
        <v>1</v>
      </c>
    </row>
    <row r="15" spans="1:17" x14ac:dyDescent="0.25">
      <c r="A15" t="s">
        <v>113</v>
      </c>
      <c r="B15" s="22" t="s">
        <v>114</v>
      </c>
      <c r="C15" s="60">
        <v>70</v>
      </c>
      <c r="D15" s="25">
        <v>3.9935060728298084</v>
      </c>
      <c r="E15">
        <v>1</v>
      </c>
    </row>
    <row r="16" spans="1:17" x14ac:dyDescent="0.25">
      <c r="A16" t="s">
        <v>113</v>
      </c>
      <c r="B16" s="22" t="s">
        <v>114</v>
      </c>
      <c r="C16" s="60">
        <v>90</v>
      </c>
      <c r="D16" s="25">
        <v>9.1950892102898472</v>
      </c>
      <c r="E16">
        <v>1</v>
      </c>
    </row>
    <row r="17" spans="1:5" x14ac:dyDescent="0.25">
      <c r="A17" t="s">
        <v>113</v>
      </c>
      <c r="B17" s="22" t="s">
        <v>114</v>
      </c>
      <c r="C17" s="60">
        <v>85</v>
      </c>
      <c r="D17" s="25">
        <v>7.4645829350954944</v>
      </c>
      <c r="E17">
        <v>1</v>
      </c>
    </row>
    <row r="18" spans="1:5" x14ac:dyDescent="0.25">
      <c r="A18" t="s">
        <v>113</v>
      </c>
      <c r="B18" s="22" t="s">
        <v>114</v>
      </c>
      <c r="C18" s="60">
        <v>90</v>
      </c>
      <c r="D18" s="25">
        <v>9.1950892102898472</v>
      </c>
      <c r="E18">
        <v>1</v>
      </c>
    </row>
    <row r="19" spans="1:5" x14ac:dyDescent="0.25">
      <c r="A19" t="s">
        <v>113</v>
      </c>
      <c r="B19" s="22" t="s">
        <v>114</v>
      </c>
      <c r="C19" s="60">
        <v>105</v>
      </c>
      <c r="D19" s="25">
        <v>17.187279737169291</v>
      </c>
      <c r="E19">
        <v>1</v>
      </c>
    </row>
    <row r="20" spans="1:5" x14ac:dyDescent="0.25">
      <c r="A20" t="s">
        <v>113</v>
      </c>
      <c r="B20" s="22" t="s">
        <v>114</v>
      </c>
      <c r="C20" s="60">
        <v>80</v>
      </c>
      <c r="D20" s="25">
        <v>6.0597561503334747</v>
      </c>
      <c r="E20">
        <v>1</v>
      </c>
    </row>
    <row r="21" spans="1:5" x14ac:dyDescent="0.25">
      <c r="A21" t="s">
        <v>113</v>
      </c>
      <c r="B21" s="22" t="s">
        <v>114</v>
      </c>
      <c r="C21" s="60">
        <v>105</v>
      </c>
      <c r="D21" s="25">
        <v>17.187279737169291</v>
      </c>
      <c r="E21">
        <v>1</v>
      </c>
    </row>
    <row r="22" spans="1:5" x14ac:dyDescent="0.25">
      <c r="A22" t="s">
        <v>113</v>
      </c>
      <c r="B22" s="22" t="s">
        <v>114</v>
      </c>
      <c r="C22" s="60">
        <v>75</v>
      </c>
      <c r="D22" s="25">
        <v>4.9193163128858162</v>
      </c>
      <c r="E22">
        <v>1</v>
      </c>
    </row>
    <row r="23" spans="1:5" x14ac:dyDescent="0.25">
      <c r="A23" t="s">
        <v>113</v>
      </c>
      <c r="B23" s="22" t="s">
        <v>114</v>
      </c>
      <c r="C23" s="60">
        <v>75</v>
      </c>
      <c r="D23" s="25">
        <v>4.9193163128858162</v>
      </c>
      <c r="E23">
        <v>1</v>
      </c>
    </row>
    <row r="24" spans="1:5" x14ac:dyDescent="0.25">
      <c r="A24" t="s">
        <v>113</v>
      </c>
      <c r="B24" s="22" t="s">
        <v>114</v>
      </c>
      <c r="C24" s="60">
        <v>85</v>
      </c>
      <c r="D24" s="25">
        <v>7.4645829350954944</v>
      </c>
      <c r="E24">
        <v>1</v>
      </c>
    </row>
    <row r="25" spans="1:5" x14ac:dyDescent="0.25">
      <c r="A25" t="s">
        <v>113</v>
      </c>
      <c r="B25" s="22" t="s">
        <v>114</v>
      </c>
      <c r="C25" s="60">
        <v>90</v>
      </c>
      <c r="D25" s="25">
        <v>9.1950892102898472</v>
      </c>
      <c r="E25">
        <v>1</v>
      </c>
    </row>
    <row r="26" spans="1:5" x14ac:dyDescent="0.25">
      <c r="A26" t="s">
        <v>113</v>
      </c>
      <c r="B26" s="22" t="s">
        <v>114</v>
      </c>
      <c r="C26" s="60">
        <v>85</v>
      </c>
      <c r="D26" s="25">
        <v>7.4645829350954944</v>
      </c>
      <c r="E26">
        <v>1</v>
      </c>
    </row>
    <row r="27" spans="1:5" x14ac:dyDescent="0.25">
      <c r="A27" t="s">
        <v>113</v>
      </c>
      <c r="B27" s="22" t="s">
        <v>114</v>
      </c>
      <c r="C27" s="60">
        <v>85</v>
      </c>
      <c r="D27" s="25">
        <v>7.4645829350954944</v>
      </c>
      <c r="E27">
        <v>1</v>
      </c>
    </row>
    <row r="28" spans="1:5" x14ac:dyDescent="0.25">
      <c r="A28" t="s">
        <v>113</v>
      </c>
      <c r="B28" s="22" t="s">
        <v>114</v>
      </c>
      <c r="C28" s="60">
        <v>65</v>
      </c>
      <c r="D28" s="25">
        <v>3.2419323620141309</v>
      </c>
      <c r="E28">
        <v>1</v>
      </c>
    </row>
    <row r="29" spans="1:5" x14ac:dyDescent="0.25">
      <c r="A29" t="s">
        <v>113</v>
      </c>
      <c r="B29" s="22" t="s">
        <v>114</v>
      </c>
      <c r="C29" s="60">
        <v>85</v>
      </c>
      <c r="D29" s="25">
        <v>7.4645829350954944</v>
      </c>
      <c r="E29">
        <v>1</v>
      </c>
    </row>
    <row r="30" spans="1:5" x14ac:dyDescent="0.25">
      <c r="A30" t="s">
        <v>113</v>
      </c>
      <c r="B30" s="22" t="s">
        <v>114</v>
      </c>
      <c r="C30" s="60">
        <v>40</v>
      </c>
      <c r="D30" s="25">
        <v>1.1430150593985615</v>
      </c>
      <c r="E30">
        <v>1</v>
      </c>
    </row>
    <row r="31" spans="1:5" x14ac:dyDescent="0.25">
      <c r="A31" t="s">
        <v>113</v>
      </c>
      <c r="B31" s="22" t="s">
        <v>114</v>
      </c>
      <c r="C31" s="60">
        <v>85</v>
      </c>
      <c r="D31" s="25">
        <v>7.4645829350954944</v>
      </c>
      <c r="E31">
        <v>1</v>
      </c>
    </row>
    <row r="32" spans="1:5" x14ac:dyDescent="0.25">
      <c r="A32" t="s">
        <v>113</v>
      </c>
      <c r="B32" s="22" t="s">
        <v>114</v>
      </c>
      <c r="C32" s="60" t="s">
        <v>124</v>
      </c>
      <c r="D32" s="25">
        <v>2</v>
      </c>
      <c r="E32">
        <v>1</v>
      </c>
    </row>
    <row r="33" spans="1:5" x14ac:dyDescent="0.25">
      <c r="A33" t="s">
        <v>113</v>
      </c>
      <c r="B33" s="22" t="s">
        <v>114</v>
      </c>
      <c r="C33" s="60" t="s">
        <v>125</v>
      </c>
      <c r="D33" s="25">
        <v>3.2</v>
      </c>
      <c r="E33">
        <v>4</v>
      </c>
    </row>
    <row r="34" spans="1:5" x14ac:dyDescent="0.25">
      <c r="A34" t="s">
        <v>113</v>
      </c>
      <c r="B34" s="22" t="s">
        <v>114</v>
      </c>
      <c r="C34" s="60" t="s">
        <v>180</v>
      </c>
      <c r="D34" s="25">
        <v>5</v>
      </c>
      <c r="E34">
        <v>3</v>
      </c>
    </row>
    <row r="35" spans="1:5" x14ac:dyDescent="0.25">
      <c r="A35" t="s">
        <v>113</v>
      </c>
      <c r="B35" s="22" t="s">
        <v>114</v>
      </c>
      <c r="C35" s="60" t="s">
        <v>126</v>
      </c>
      <c r="D35" s="25">
        <v>7.4</v>
      </c>
      <c r="E35">
        <v>7</v>
      </c>
    </row>
    <row r="36" spans="1:5" x14ac:dyDescent="0.25">
      <c r="A36" t="s">
        <v>113</v>
      </c>
      <c r="B36" s="22" t="s">
        <v>114</v>
      </c>
      <c r="C36" s="60" t="s">
        <v>127</v>
      </c>
      <c r="D36" s="25">
        <v>11</v>
      </c>
      <c r="E36">
        <v>11</v>
      </c>
    </row>
    <row r="37" spans="1:5" x14ac:dyDescent="0.25">
      <c r="A37" t="s">
        <v>113</v>
      </c>
      <c r="B37" s="22" t="s">
        <v>114</v>
      </c>
      <c r="C37" s="60" t="s">
        <v>128</v>
      </c>
      <c r="D37" s="25">
        <v>17</v>
      </c>
      <c r="E37">
        <v>8</v>
      </c>
    </row>
    <row r="39" spans="1:5" x14ac:dyDescent="0.25">
      <c r="A39" s="22" t="s">
        <v>116</v>
      </c>
    </row>
    <row r="40" spans="1:5" x14ac:dyDescent="0.25">
      <c r="A40" t="s">
        <v>122</v>
      </c>
      <c r="B40" s="22" t="s">
        <v>123</v>
      </c>
      <c r="C40" s="60">
        <v>42</v>
      </c>
      <c r="D40" s="25">
        <v>2</v>
      </c>
      <c r="E40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B6" sqref="B6:C6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139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41886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4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4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4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4" x14ac:dyDescent="0.25">
      <c r="A20" s="7">
        <v>10</v>
      </c>
      <c r="B20" t="s">
        <v>6</v>
      </c>
      <c r="C20" s="13">
        <v>1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4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4" x14ac:dyDescent="0.25">
      <c r="A22" s="7">
        <v>12</v>
      </c>
      <c r="B22" t="s">
        <v>8</v>
      </c>
      <c r="C22" s="13" t="s">
        <v>164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4" x14ac:dyDescent="0.25">
      <c r="A23" s="7">
        <v>13</v>
      </c>
      <c r="B23" t="s">
        <v>9</v>
      </c>
      <c r="C23" s="13">
        <v>230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4" x14ac:dyDescent="0.25">
      <c r="A24" s="7">
        <v>14</v>
      </c>
      <c r="B24" t="s">
        <v>10</v>
      </c>
      <c r="C24" s="13" t="s">
        <v>163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4" x14ac:dyDescent="0.25">
      <c r="A25" s="7">
        <v>15</v>
      </c>
      <c r="B25" t="s">
        <v>11</v>
      </c>
      <c r="C25" s="13">
        <v>928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  <c r="N25">
        <f>28152-27444</f>
        <v>708</v>
      </c>
    </row>
    <row r="26" spans="1:14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4" x14ac:dyDescent="0.25">
      <c r="A27" s="7">
        <v>17</v>
      </c>
      <c r="B27" t="s">
        <v>13</v>
      </c>
      <c r="C27" s="13">
        <v>100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4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4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4" x14ac:dyDescent="0.25">
      <c r="A30" s="7">
        <v>20</v>
      </c>
      <c r="B30" t="s">
        <v>15</v>
      </c>
      <c r="C30" s="13">
        <v>7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4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4" x14ac:dyDescent="0.25">
      <c r="A32" s="7">
        <v>22</v>
      </c>
      <c r="B32" t="s">
        <v>16</v>
      </c>
      <c r="C32" s="20" t="s">
        <v>165</v>
      </c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/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0.68611111111111101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0.70486111111111116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261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13.5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30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/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1:M31"/>
    <mergeCell ref="D32:M32"/>
    <mergeCell ref="D33:M33"/>
    <mergeCell ref="D34:M34"/>
    <mergeCell ref="D35:M35"/>
    <mergeCell ref="D26:M26"/>
    <mergeCell ref="D27:M27"/>
    <mergeCell ref="D28:M28"/>
    <mergeCell ref="D29:M29"/>
    <mergeCell ref="D30:M30"/>
    <mergeCell ref="D21:M21"/>
    <mergeCell ref="D22:M22"/>
    <mergeCell ref="D23:M23"/>
    <mergeCell ref="D24:M24"/>
    <mergeCell ref="D25:M25"/>
    <mergeCell ref="D16:M16"/>
    <mergeCell ref="D17:M17"/>
    <mergeCell ref="D18:M18"/>
    <mergeCell ref="D19:M19"/>
    <mergeCell ref="D20:M20"/>
    <mergeCell ref="D11:M11"/>
    <mergeCell ref="D12:M12"/>
    <mergeCell ref="D13:M13"/>
    <mergeCell ref="D14:M14"/>
    <mergeCell ref="D15:M15"/>
    <mergeCell ref="B4:C4"/>
    <mergeCell ref="E4:I4"/>
    <mergeCell ref="B5:C5"/>
    <mergeCell ref="E5:I5"/>
    <mergeCell ref="B6:C6"/>
    <mergeCell ref="A1:M1"/>
    <mergeCell ref="A2:C2"/>
    <mergeCell ref="H2:I2"/>
    <mergeCell ref="J2:M2"/>
    <mergeCell ref="B3:C3"/>
    <mergeCell ref="E3:I3"/>
  </mergeCells>
  <hyperlinks>
    <hyperlink ref="B6" r:id="rId1" display="dstagliano@mt.gov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B12" sqref="B12"/>
    </sheetView>
  </sheetViews>
  <sheetFormatPr defaultRowHeight="13.2" x14ac:dyDescent="0.25"/>
  <cols>
    <col min="1" max="1" width="9.109375" customWidth="1"/>
    <col min="2" max="2" width="9.109375" style="15"/>
    <col min="3" max="3" width="9.109375" style="60"/>
    <col min="4" max="4" width="9.109375" style="70"/>
    <col min="12" max="12" width="11.6640625" customWidth="1"/>
    <col min="13" max="13" width="11.5546875" customWidth="1"/>
    <col min="14" max="14" width="12" customWidth="1"/>
  </cols>
  <sheetData>
    <row r="1" spans="1:17" x14ac:dyDescent="0.25">
      <c r="A1" s="1" t="s">
        <v>33</v>
      </c>
      <c r="B1" s="1"/>
      <c r="C1" s="56" t="s">
        <v>34</v>
      </c>
      <c r="D1" s="69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5">
      <c r="A2" t="s">
        <v>111</v>
      </c>
      <c r="B2" s="22" t="s">
        <v>192</v>
      </c>
      <c r="C2" s="60">
        <v>195</v>
      </c>
      <c r="D2" s="70">
        <v>73</v>
      </c>
      <c r="E2">
        <v>1</v>
      </c>
    </row>
    <row r="3" spans="1:17" x14ac:dyDescent="0.25">
      <c r="A3" t="s">
        <v>122</v>
      </c>
      <c r="B3" s="22" t="s">
        <v>123</v>
      </c>
      <c r="C3" s="60">
        <v>136</v>
      </c>
      <c r="D3" s="70">
        <v>29</v>
      </c>
      <c r="E3">
        <v>1</v>
      </c>
    </row>
    <row r="4" spans="1:17" x14ac:dyDescent="0.25">
      <c r="A4" t="s">
        <v>134</v>
      </c>
      <c r="B4" s="22" t="s">
        <v>135</v>
      </c>
      <c r="C4" s="60">
        <v>317</v>
      </c>
      <c r="D4" s="70">
        <v>386</v>
      </c>
      <c r="E4">
        <v>1</v>
      </c>
    </row>
    <row r="5" spans="1:17" x14ac:dyDescent="0.25">
      <c r="A5" t="s">
        <v>134</v>
      </c>
      <c r="B5" s="22" t="s">
        <v>135</v>
      </c>
      <c r="C5" s="60">
        <v>155</v>
      </c>
      <c r="D5" s="70">
        <v>44</v>
      </c>
      <c r="E5">
        <v>1</v>
      </c>
    </row>
    <row r="6" spans="1:17" x14ac:dyDescent="0.25">
      <c r="A6" t="s">
        <v>113</v>
      </c>
      <c r="B6" s="22" t="s">
        <v>114</v>
      </c>
      <c r="C6" s="60">
        <v>110</v>
      </c>
      <c r="D6" s="70">
        <v>21.171788409295349</v>
      </c>
      <c r="E6">
        <v>1</v>
      </c>
    </row>
    <row r="7" spans="1:17" x14ac:dyDescent="0.25">
      <c r="A7" t="s">
        <v>113</v>
      </c>
      <c r="B7" s="22" t="s">
        <v>114</v>
      </c>
      <c r="C7" s="60">
        <v>65</v>
      </c>
      <c r="D7" s="70">
        <v>3.2419323620141309</v>
      </c>
      <c r="E7">
        <v>1</v>
      </c>
    </row>
    <row r="8" spans="1:17" x14ac:dyDescent="0.25">
      <c r="A8" t="s">
        <v>113</v>
      </c>
      <c r="B8" s="22" t="s">
        <v>114</v>
      </c>
      <c r="C8" s="60">
        <v>95</v>
      </c>
      <c r="D8" s="70">
        <v>11.326776903726252</v>
      </c>
      <c r="E8">
        <v>1</v>
      </c>
    </row>
    <row r="9" spans="1:17" x14ac:dyDescent="0.25">
      <c r="A9" t="s">
        <v>113</v>
      </c>
      <c r="B9" s="22" t="s">
        <v>114</v>
      </c>
      <c r="C9" s="60">
        <v>90</v>
      </c>
      <c r="D9" s="70">
        <v>9.1950892102898472</v>
      </c>
      <c r="E9">
        <v>1</v>
      </c>
    </row>
    <row r="10" spans="1:17" x14ac:dyDescent="0.25">
      <c r="A10" t="s">
        <v>113</v>
      </c>
      <c r="B10" s="22" t="s">
        <v>114</v>
      </c>
      <c r="C10" s="60">
        <v>60</v>
      </c>
      <c r="D10" s="70">
        <v>2.6318040459187335</v>
      </c>
      <c r="E10">
        <v>1</v>
      </c>
    </row>
    <row r="11" spans="1:17" x14ac:dyDescent="0.25">
      <c r="A11" t="s">
        <v>113</v>
      </c>
      <c r="B11" s="22" t="s">
        <v>114</v>
      </c>
      <c r="C11" s="60">
        <v>70</v>
      </c>
      <c r="D11" s="70">
        <v>3.9935060728298084</v>
      </c>
      <c r="E11">
        <v>1</v>
      </c>
    </row>
    <row r="12" spans="1:17" x14ac:dyDescent="0.25">
      <c r="A12" t="s">
        <v>113</v>
      </c>
      <c r="B12" s="22" t="s">
        <v>114</v>
      </c>
      <c r="C12" s="60">
        <v>55</v>
      </c>
      <c r="D12" s="70">
        <v>2.136501247611168</v>
      </c>
      <c r="E12">
        <v>1</v>
      </c>
    </row>
    <row r="13" spans="1:17" x14ac:dyDescent="0.25">
      <c r="A13" t="s">
        <v>113</v>
      </c>
      <c r="B13" s="22" t="s">
        <v>114</v>
      </c>
      <c r="C13" s="60">
        <v>65</v>
      </c>
      <c r="D13" s="70">
        <v>3.2419323620141309</v>
      </c>
      <c r="E13">
        <v>1</v>
      </c>
    </row>
    <row r="14" spans="1:17" x14ac:dyDescent="0.25">
      <c r="A14" t="s">
        <v>113</v>
      </c>
      <c r="B14" s="22" t="s">
        <v>114</v>
      </c>
      <c r="C14" s="60">
        <v>85</v>
      </c>
      <c r="D14" s="70">
        <v>7.4645829350954944</v>
      </c>
      <c r="E14">
        <v>1</v>
      </c>
    </row>
    <row r="15" spans="1:17" x14ac:dyDescent="0.25">
      <c r="A15" t="s">
        <v>113</v>
      </c>
      <c r="B15" s="22" t="s">
        <v>114</v>
      </c>
      <c r="C15" s="60">
        <v>90</v>
      </c>
      <c r="D15" s="70">
        <v>9.1950892102898472</v>
      </c>
      <c r="E15">
        <v>1</v>
      </c>
    </row>
    <row r="16" spans="1:17" x14ac:dyDescent="0.25">
      <c r="A16" t="s">
        <v>113</v>
      </c>
      <c r="B16" s="22" t="s">
        <v>114</v>
      </c>
      <c r="C16" s="60">
        <v>70</v>
      </c>
      <c r="D16" s="70">
        <v>3.9935060728298084</v>
      </c>
      <c r="E16">
        <v>1</v>
      </c>
    </row>
    <row r="17" spans="1:5" x14ac:dyDescent="0.25">
      <c r="A17" t="s">
        <v>113</v>
      </c>
      <c r="B17" s="22" t="s">
        <v>114</v>
      </c>
      <c r="C17" s="60">
        <v>70</v>
      </c>
      <c r="D17" s="70">
        <v>3.9935060728298084</v>
      </c>
      <c r="E17">
        <v>1</v>
      </c>
    </row>
    <row r="18" spans="1:5" x14ac:dyDescent="0.25">
      <c r="A18" t="s">
        <v>113</v>
      </c>
      <c r="B18" s="22" t="s">
        <v>114</v>
      </c>
      <c r="C18" s="60">
        <v>90</v>
      </c>
      <c r="D18" s="70">
        <v>9.1950892102898472</v>
      </c>
      <c r="E18">
        <v>1</v>
      </c>
    </row>
    <row r="19" spans="1:5" x14ac:dyDescent="0.25">
      <c r="A19" t="s">
        <v>113</v>
      </c>
      <c r="B19" s="15" t="s">
        <v>114</v>
      </c>
      <c r="C19" s="60">
        <v>65</v>
      </c>
      <c r="D19" s="70">
        <v>3.2419323620141309</v>
      </c>
      <c r="E19">
        <v>1</v>
      </c>
    </row>
    <row r="20" spans="1:5" x14ac:dyDescent="0.25">
      <c r="A20" t="s">
        <v>113</v>
      </c>
      <c r="B20" s="15" t="s">
        <v>114</v>
      </c>
      <c r="C20" s="60" t="s">
        <v>124</v>
      </c>
      <c r="D20" s="70">
        <v>2</v>
      </c>
      <c r="E20">
        <v>1</v>
      </c>
    </row>
    <row r="21" spans="1:5" x14ac:dyDescent="0.25">
      <c r="A21" t="s">
        <v>113</v>
      </c>
      <c r="B21" s="15" t="s">
        <v>114</v>
      </c>
      <c r="C21" s="60" t="s">
        <v>125</v>
      </c>
      <c r="D21" s="70">
        <v>3.2</v>
      </c>
      <c r="E21">
        <v>2</v>
      </c>
    </row>
    <row r="22" spans="1:5" x14ac:dyDescent="0.25">
      <c r="A22" t="s">
        <v>113</v>
      </c>
      <c r="B22" s="15" t="s">
        <v>114</v>
      </c>
      <c r="C22" s="60" t="s">
        <v>180</v>
      </c>
      <c r="D22" s="70">
        <v>5</v>
      </c>
      <c r="E22">
        <v>1</v>
      </c>
    </row>
    <row r="23" spans="1:5" x14ac:dyDescent="0.25">
      <c r="A23" t="s">
        <v>113</v>
      </c>
      <c r="B23" s="15" t="s">
        <v>114</v>
      </c>
      <c r="C23" s="60" t="s">
        <v>126</v>
      </c>
      <c r="D23" s="70">
        <v>7.4</v>
      </c>
      <c r="E23">
        <v>3</v>
      </c>
    </row>
    <row r="24" spans="1:5" x14ac:dyDescent="0.25">
      <c r="A24" t="s">
        <v>113</v>
      </c>
      <c r="B24" s="15" t="s">
        <v>114</v>
      </c>
      <c r="C24" s="60" t="s">
        <v>127</v>
      </c>
      <c r="D24" s="70">
        <v>11</v>
      </c>
      <c r="E24">
        <v>4</v>
      </c>
    </row>
    <row r="25" spans="1:5" x14ac:dyDescent="0.25">
      <c r="A25" t="s">
        <v>113</v>
      </c>
      <c r="B25" s="15" t="s">
        <v>114</v>
      </c>
      <c r="C25" s="60" t="s">
        <v>128</v>
      </c>
      <c r="D25" s="70">
        <v>17</v>
      </c>
      <c r="E25">
        <v>4</v>
      </c>
    </row>
    <row r="26" spans="1:5" x14ac:dyDescent="0.25">
      <c r="A26" t="s">
        <v>113</v>
      </c>
      <c r="B26" s="15" t="s">
        <v>114</v>
      </c>
      <c r="C26" s="60" t="s">
        <v>129</v>
      </c>
      <c r="D26" s="70">
        <v>26</v>
      </c>
      <c r="E26">
        <v>2</v>
      </c>
    </row>
    <row r="27" spans="1:5" x14ac:dyDescent="0.25">
      <c r="A27" t="s">
        <v>113</v>
      </c>
      <c r="B27" s="15" t="s">
        <v>114</v>
      </c>
      <c r="C27" s="60" t="s">
        <v>130</v>
      </c>
      <c r="D27" s="70">
        <v>39</v>
      </c>
      <c r="E27">
        <v>1</v>
      </c>
    </row>
    <row r="29" spans="1:5" x14ac:dyDescent="0.25">
      <c r="A29" t="s">
        <v>140</v>
      </c>
    </row>
    <row r="30" spans="1:5" x14ac:dyDescent="0.25">
      <c r="A30" t="s">
        <v>141</v>
      </c>
      <c r="B30" s="15" t="s">
        <v>142</v>
      </c>
      <c r="C30" s="60">
        <v>296</v>
      </c>
      <c r="D30" s="70">
        <v>259</v>
      </c>
      <c r="E30">
        <v>1</v>
      </c>
    </row>
    <row r="31" spans="1:5" x14ac:dyDescent="0.25">
      <c r="A31" t="s">
        <v>141</v>
      </c>
      <c r="B31" s="15" t="s">
        <v>142</v>
      </c>
      <c r="C31" s="60">
        <v>230</v>
      </c>
      <c r="D31" s="70">
        <v>150</v>
      </c>
      <c r="E31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B14" sqref="B14"/>
    </sheetView>
  </sheetViews>
  <sheetFormatPr defaultRowHeight="13.2" x14ac:dyDescent="0.25"/>
  <cols>
    <col min="1" max="1" width="8.109375" customWidth="1"/>
    <col min="2" max="2" width="26.5546875" customWidth="1"/>
    <col min="3" max="3" width="22.6640625" style="15" customWidth="1"/>
  </cols>
  <sheetData>
    <row r="1" spans="1:13" x14ac:dyDescent="0.25">
      <c r="A1" s="42" t="s">
        <v>79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2.75" customHeight="1" thickBot="1" x14ac:dyDescent="0.3">
      <c r="A2" s="43"/>
      <c r="B2" s="43"/>
      <c r="C2" s="43"/>
      <c r="D2" s="2"/>
      <c r="E2" s="3"/>
      <c r="F2" s="3"/>
      <c r="G2" s="2"/>
      <c r="H2" s="44"/>
      <c r="I2" s="44"/>
      <c r="J2" s="45"/>
      <c r="K2" s="45"/>
      <c r="L2" s="45"/>
      <c r="M2" s="45"/>
    </row>
    <row r="3" spans="1:13" ht="13.5" customHeight="1" thickTop="1" x14ac:dyDescent="0.25">
      <c r="A3" s="4" t="s">
        <v>80</v>
      </c>
      <c r="B3" s="46" t="s">
        <v>89</v>
      </c>
      <c r="C3" s="46"/>
      <c r="D3" s="4" t="s">
        <v>81</v>
      </c>
      <c r="E3" s="46" t="s">
        <v>90</v>
      </c>
      <c r="F3" s="46"/>
      <c r="G3" s="46"/>
      <c r="H3" s="47"/>
      <c r="I3" s="47"/>
      <c r="J3" s="5"/>
      <c r="K3" s="5"/>
      <c r="L3" s="5"/>
      <c r="M3" s="5"/>
    </row>
    <row r="4" spans="1:13" x14ac:dyDescent="0.25">
      <c r="A4" s="4" t="s">
        <v>82</v>
      </c>
      <c r="B4" s="48" t="s">
        <v>91</v>
      </c>
      <c r="C4" s="48"/>
      <c r="D4" s="4" t="s">
        <v>83</v>
      </c>
      <c r="E4" s="48" t="s">
        <v>92</v>
      </c>
      <c r="F4" s="48"/>
      <c r="G4" s="48"/>
      <c r="H4" s="49"/>
      <c r="I4" s="49"/>
      <c r="J4" s="6"/>
      <c r="K4" s="6"/>
      <c r="L4" s="6"/>
      <c r="M4" s="6"/>
    </row>
    <row r="5" spans="1:13" x14ac:dyDescent="0.25">
      <c r="A5" s="2" t="s">
        <v>84</v>
      </c>
      <c r="B5" s="48" t="s">
        <v>93</v>
      </c>
      <c r="C5" s="48"/>
      <c r="D5" s="2" t="s">
        <v>85</v>
      </c>
      <c r="E5" s="48" t="s">
        <v>94</v>
      </c>
      <c r="F5" s="48"/>
      <c r="G5" s="48"/>
      <c r="H5" s="49"/>
      <c r="I5" s="49"/>
      <c r="J5" s="6"/>
      <c r="K5" s="6"/>
      <c r="L5" s="6"/>
      <c r="M5" s="6"/>
    </row>
    <row r="6" spans="1:13" x14ac:dyDescent="0.25">
      <c r="A6" s="8" t="s">
        <v>88</v>
      </c>
      <c r="B6" s="50" t="s">
        <v>191</v>
      </c>
      <c r="C6" s="49"/>
    </row>
    <row r="7" spans="1:13" x14ac:dyDescent="0.25">
      <c r="A7" s="8"/>
      <c r="B7" s="9"/>
      <c r="C7" s="11"/>
    </row>
    <row r="8" spans="1:13" x14ac:dyDescent="0.25">
      <c r="A8" s="1" t="s">
        <v>96</v>
      </c>
      <c r="B8" s="1"/>
      <c r="C8" s="12"/>
      <c r="D8" s="1"/>
      <c r="E8" s="1"/>
      <c r="F8" s="1"/>
      <c r="G8" s="1"/>
    </row>
    <row r="9" spans="1:13" ht="15.75" customHeight="1" x14ac:dyDescent="0.25">
      <c r="A9" s="1"/>
      <c r="B9" s="1" t="s">
        <v>78</v>
      </c>
      <c r="C9" s="12"/>
      <c r="D9" s="1"/>
      <c r="E9" s="1"/>
      <c r="F9" s="1"/>
      <c r="G9" s="1"/>
    </row>
    <row r="10" spans="1:13" ht="12" customHeight="1" x14ac:dyDescent="0.25">
      <c r="A10" s="1"/>
      <c r="B10" s="1"/>
      <c r="C10" s="12"/>
      <c r="D10" s="1"/>
      <c r="E10" s="1"/>
      <c r="F10" s="1"/>
      <c r="G10" s="1"/>
    </row>
    <row r="11" spans="1:13" x14ac:dyDescent="0.25">
      <c r="A11" s="7">
        <v>1</v>
      </c>
      <c r="B11" s="7" t="s">
        <v>86</v>
      </c>
      <c r="C11" s="13" t="s">
        <v>178</v>
      </c>
      <c r="D11" s="51"/>
      <c r="E11" s="52"/>
      <c r="F11" s="52"/>
      <c r="G11" s="52"/>
      <c r="H11" s="52"/>
      <c r="I11" s="52"/>
      <c r="J11" s="52"/>
      <c r="K11" s="52"/>
      <c r="L11" s="52"/>
      <c r="M11" s="52"/>
    </row>
    <row r="12" spans="1:13" x14ac:dyDescent="0.25">
      <c r="A12" s="7">
        <v>2</v>
      </c>
      <c r="B12" s="7" t="s">
        <v>87</v>
      </c>
      <c r="C12" s="13">
        <v>2015</v>
      </c>
      <c r="D12" s="51"/>
      <c r="E12" s="52"/>
      <c r="F12" s="52"/>
      <c r="G12" s="52"/>
      <c r="H12" s="52"/>
      <c r="I12" s="52"/>
      <c r="J12" s="52"/>
      <c r="K12" s="52"/>
      <c r="L12" s="52"/>
      <c r="M12" s="52"/>
    </row>
    <row r="13" spans="1:13" x14ac:dyDescent="0.25">
      <c r="A13" s="7">
        <v>3</v>
      </c>
      <c r="B13" t="s">
        <v>0</v>
      </c>
      <c r="C13" s="13" t="s">
        <v>97</v>
      </c>
      <c r="D13" s="53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25">
      <c r="A14" s="7">
        <v>4</v>
      </c>
      <c r="B14" t="s">
        <v>1</v>
      </c>
      <c r="C14" s="13" t="s">
        <v>143</v>
      </c>
      <c r="D14" s="51" t="s">
        <v>63</v>
      </c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5">
      <c r="A15" s="7">
        <v>5</v>
      </c>
      <c r="B15" t="s">
        <v>2</v>
      </c>
      <c r="C15" s="14">
        <v>42193</v>
      </c>
      <c r="D15" s="51" t="s">
        <v>64</v>
      </c>
      <c r="E15" s="55"/>
      <c r="F15" s="55"/>
      <c r="G15" s="55"/>
      <c r="H15" s="55"/>
      <c r="I15" s="55"/>
      <c r="J15" s="55"/>
      <c r="K15" s="55"/>
      <c r="L15" s="55"/>
      <c r="M15" s="55"/>
    </row>
    <row r="16" spans="1:13" x14ac:dyDescent="0.25">
      <c r="A16" s="7">
        <v>6</v>
      </c>
      <c r="B16" t="s">
        <v>3</v>
      </c>
      <c r="C16" s="13" t="s">
        <v>99</v>
      </c>
      <c r="D16" s="51" t="s">
        <v>65</v>
      </c>
      <c r="E16" s="55"/>
      <c r="F16" s="55"/>
      <c r="G16" s="55"/>
      <c r="H16" s="55"/>
      <c r="I16" s="55"/>
      <c r="J16" s="55"/>
      <c r="K16" s="55"/>
      <c r="L16" s="55"/>
      <c r="M16" s="55"/>
    </row>
    <row r="17" spans="1:14" x14ac:dyDescent="0.25">
      <c r="A17" s="7">
        <v>7</v>
      </c>
      <c r="B17" t="s">
        <v>4</v>
      </c>
      <c r="C17" s="13" t="s">
        <v>103</v>
      </c>
      <c r="D17" s="51" t="s">
        <v>32</v>
      </c>
      <c r="E17" s="55"/>
      <c r="F17" s="55"/>
      <c r="G17" s="55"/>
      <c r="H17" s="55"/>
      <c r="I17" s="55"/>
      <c r="J17" s="55"/>
      <c r="K17" s="55"/>
      <c r="L17" s="55"/>
      <c r="M17" s="55"/>
    </row>
    <row r="18" spans="1:14" x14ac:dyDescent="0.25">
      <c r="A18" s="7">
        <v>8</v>
      </c>
      <c r="B18" t="s">
        <v>5</v>
      </c>
      <c r="C18" s="13" t="s">
        <v>98</v>
      </c>
      <c r="D18" s="51" t="s">
        <v>31</v>
      </c>
      <c r="E18" s="55"/>
      <c r="F18" s="55"/>
      <c r="G18" s="55"/>
      <c r="H18" s="55"/>
      <c r="I18" s="55"/>
      <c r="J18" s="55"/>
      <c r="K18" s="55"/>
      <c r="L18" s="55"/>
      <c r="M18" s="55"/>
    </row>
    <row r="19" spans="1:14" x14ac:dyDescent="0.25">
      <c r="A19" s="7">
        <v>9</v>
      </c>
      <c r="B19" t="s">
        <v>27</v>
      </c>
      <c r="C19" s="13"/>
      <c r="D19" s="51" t="s">
        <v>73</v>
      </c>
      <c r="E19" s="55"/>
      <c r="F19" s="55"/>
      <c r="G19" s="55"/>
      <c r="H19" s="55"/>
      <c r="I19" s="55"/>
      <c r="J19" s="55"/>
      <c r="K19" s="55"/>
      <c r="L19" s="55"/>
      <c r="M19" s="55"/>
    </row>
    <row r="20" spans="1:14" x14ac:dyDescent="0.25">
      <c r="A20" s="7">
        <v>10</v>
      </c>
      <c r="B20" t="s">
        <v>6</v>
      </c>
      <c r="C20" s="13">
        <v>1</v>
      </c>
      <c r="D20" s="51" t="s">
        <v>55</v>
      </c>
      <c r="E20" s="55"/>
      <c r="F20" s="55"/>
      <c r="G20" s="55"/>
      <c r="H20" s="55"/>
      <c r="I20" s="55"/>
      <c r="J20" s="55"/>
      <c r="K20" s="55"/>
      <c r="L20" s="55"/>
      <c r="M20" s="55"/>
    </row>
    <row r="21" spans="1:14" x14ac:dyDescent="0.25">
      <c r="A21" s="7">
        <v>11</v>
      </c>
      <c r="B21" t="s">
        <v>7</v>
      </c>
      <c r="C21" s="13" t="s">
        <v>101</v>
      </c>
      <c r="D21" s="51"/>
      <c r="E21" s="55"/>
      <c r="F21" s="55"/>
      <c r="G21" s="55"/>
      <c r="H21" s="55"/>
      <c r="I21" s="55"/>
      <c r="J21" s="55"/>
      <c r="K21" s="55"/>
      <c r="L21" s="55"/>
      <c r="M21" s="55"/>
    </row>
    <row r="22" spans="1:14" x14ac:dyDescent="0.25">
      <c r="A22" s="7">
        <v>12</v>
      </c>
      <c r="B22" t="s">
        <v>8</v>
      </c>
      <c r="C22" s="13" t="s">
        <v>102</v>
      </c>
      <c r="D22" s="51"/>
      <c r="E22" s="55"/>
      <c r="F22" s="55"/>
      <c r="G22" s="55"/>
      <c r="H22" s="55"/>
      <c r="I22" s="55"/>
      <c r="J22" s="55"/>
      <c r="K22" s="55"/>
      <c r="L22" s="55"/>
      <c r="M22" s="55"/>
    </row>
    <row r="23" spans="1:14" x14ac:dyDescent="0.25">
      <c r="A23" s="7">
        <v>13</v>
      </c>
      <c r="B23" t="s">
        <v>9</v>
      </c>
      <c r="C23" s="13">
        <v>225</v>
      </c>
      <c r="D23" s="51" t="s">
        <v>53</v>
      </c>
      <c r="E23" s="55"/>
      <c r="F23" s="55"/>
      <c r="G23" s="55"/>
      <c r="H23" s="55"/>
      <c r="I23" s="55"/>
      <c r="J23" s="55"/>
      <c r="K23" s="55"/>
      <c r="L23" s="55"/>
      <c r="M23" s="55"/>
    </row>
    <row r="24" spans="1:14" x14ac:dyDescent="0.25">
      <c r="A24" s="7">
        <v>14</v>
      </c>
      <c r="B24" t="s">
        <v>10</v>
      </c>
      <c r="C24" s="13" t="s">
        <v>110</v>
      </c>
      <c r="D24" s="51" t="s">
        <v>53</v>
      </c>
      <c r="E24" s="55"/>
      <c r="F24" s="55"/>
      <c r="G24" s="55"/>
      <c r="H24" s="55"/>
      <c r="I24" s="55"/>
      <c r="J24" s="55"/>
      <c r="K24" s="55"/>
      <c r="L24" s="55"/>
      <c r="M24" s="55"/>
    </row>
    <row r="25" spans="1:14" x14ac:dyDescent="0.25">
      <c r="A25" s="7">
        <v>15</v>
      </c>
      <c r="B25" t="s">
        <v>11</v>
      </c>
      <c r="C25" s="13">
        <v>658</v>
      </c>
      <c r="D25" s="51" t="s">
        <v>54</v>
      </c>
      <c r="E25" s="55"/>
      <c r="F25" s="55"/>
      <c r="G25" s="55"/>
      <c r="H25" s="55"/>
      <c r="I25" s="55"/>
      <c r="J25" s="55"/>
      <c r="K25" s="55"/>
      <c r="L25" s="55"/>
      <c r="M25" s="55"/>
      <c r="N25">
        <f>20487-19847</f>
        <v>640</v>
      </c>
    </row>
    <row r="26" spans="1:14" x14ac:dyDescent="0.25">
      <c r="A26" s="7">
        <v>16</v>
      </c>
      <c r="B26" t="s">
        <v>12</v>
      </c>
      <c r="C26" s="13" t="s">
        <v>100</v>
      </c>
      <c r="D26" s="51" t="s">
        <v>30</v>
      </c>
      <c r="E26" s="55"/>
      <c r="F26" s="55"/>
      <c r="G26" s="55"/>
      <c r="H26" s="55"/>
      <c r="I26" s="55"/>
      <c r="J26" s="55"/>
      <c r="K26" s="55"/>
      <c r="L26" s="55"/>
      <c r="M26" s="55"/>
    </row>
    <row r="27" spans="1:14" x14ac:dyDescent="0.25">
      <c r="A27" s="7">
        <v>17</v>
      </c>
      <c r="B27" t="s">
        <v>13</v>
      </c>
      <c r="C27" s="18">
        <v>1</v>
      </c>
      <c r="D27" s="51"/>
      <c r="E27" s="55"/>
      <c r="F27" s="55"/>
      <c r="G27" s="55"/>
      <c r="H27" s="55"/>
      <c r="I27" s="55"/>
      <c r="J27" s="55"/>
      <c r="K27" s="55"/>
      <c r="L27" s="55"/>
      <c r="M27" s="55"/>
    </row>
    <row r="28" spans="1:14" x14ac:dyDescent="0.25">
      <c r="A28" s="7">
        <v>18</v>
      </c>
      <c r="B28" t="s">
        <v>14</v>
      </c>
      <c r="C28" s="13">
        <v>60</v>
      </c>
      <c r="D28" s="51"/>
      <c r="E28" s="55"/>
      <c r="F28" s="55"/>
      <c r="G28" s="55"/>
      <c r="H28" s="55"/>
      <c r="I28" s="55"/>
      <c r="J28" s="55"/>
      <c r="K28" s="55"/>
      <c r="L28" s="55"/>
      <c r="M28" s="55"/>
    </row>
    <row r="29" spans="1:14" x14ac:dyDescent="0.25">
      <c r="A29" s="7">
        <v>19</v>
      </c>
      <c r="B29" t="s">
        <v>56</v>
      </c>
      <c r="C29" s="13" t="s">
        <v>104</v>
      </c>
      <c r="D29" s="51" t="s">
        <v>57</v>
      </c>
      <c r="E29" s="55"/>
      <c r="F29" s="55"/>
      <c r="G29" s="55"/>
      <c r="H29" s="55"/>
      <c r="I29" s="55"/>
      <c r="J29" s="55"/>
      <c r="K29" s="55"/>
      <c r="L29" s="55"/>
      <c r="M29" s="55"/>
    </row>
    <row r="30" spans="1:14" x14ac:dyDescent="0.25">
      <c r="A30" s="7">
        <v>20</v>
      </c>
      <c r="B30" t="s">
        <v>15</v>
      </c>
      <c r="C30" s="13">
        <v>8.6</v>
      </c>
      <c r="D30" s="51" t="s">
        <v>60</v>
      </c>
      <c r="E30" s="55"/>
      <c r="F30" s="55"/>
      <c r="G30" s="55"/>
      <c r="H30" s="55"/>
      <c r="I30" s="55"/>
      <c r="J30" s="55"/>
      <c r="K30" s="55"/>
      <c r="L30" s="55"/>
      <c r="M30" s="55"/>
    </row>
    <row r="31" spans="1:14" x14ac:dyDescent="0.25">
      <c r="A31" s="7">
        <v>21</v>
      </c>
      <c r="B31" t="s">
        <v>58</v>
      </c>
      <c r="C31" s="13" t="s">
        <v>104</v>
      </c>
      <c r="D31" s="51" t="s">
        <v>59</v>
      </c>
      <c r="E31" s="55"/>
      <c r="F31" s="55"/>
      <c r="G31" s="55"/>
      <c r="H31" s="55"/>
      <c r="I31" s="55"/>
      <c r="J31" s="55"/>
      <c r="K31" s="55"/>
      <c r="L31" s="55"/>
      <c r="M31" s="55"/>
    </row>
    <row r="32" spans="1:14" x14ac:dyDescent="0.25">
      <c r="A32" s="7">
        <v>22</v>
      </c>
      <c r="B32" t="s">
        <v>16</v>
      </c>
      <c r="C32" s="13"/>
      <c r="D32" s="51" t="s">
        <v>74</v>
      </c>
      <c r="E32" s="55"/>
      <c r="F32" s="55"/>
      <c r="G32" s="55"/>
      <c r="H32" s="55"/>
      <c r="I32" s="55"/>
      <c r="J32" s="55"/>
      <c r="K32" s="55"/>
      <c r="L32" s="55"/>
      <c r="M32" s="55"/>
    </row>
    <row r="33" spans="1:13" x14ac:dyDescent="0.25">
      <c r="A33" s="7">
        <v>23</v>
      </c>
      <c r="B33" t="s">
        <v>17</v>
      </c>
      <c r="C33" s="13" t="s">
        <v>167</v>
      </c>
      <c r="D33" s="51" t="s">
        <v>74</v>
      </c>
      <c r="E33" s="55"/>
      <c r="F33" s="55"/>
      <c r="G33" s="55"/>
      <c r="H33" s="55"/>
      <c r="I33" s="55"/>
      <c r="J33" s="55"/>
      <c r="K33" s="55"/>
      <c r="L33" s="55"/>
      <c r="M33" s="55"/>
    </row>
    <row r="34" spans="1:13" x14ac:dyDescent="0.25">
      <c r="A34" s="7">
        <v>24</v>
      </c>
      <c r="B34" t="s">
        <v>28</v>
      </c>
      <c r="C34" s="19">
        <v>0.51388888888888895</v>
      </c>
      <c r="D34" s="51"/>
      <c r="E34" s="55"/>
      <c r="F34" s="55"/>
      <c r="G34" s="55"/>
      <c r="H34" s="55"/>
      <c r="I34" s="55"/>
      <c r="J34" s="55"/>
      <c r="K34" s="55"/>
      <c r="L34" s="55"/>
      <c r="M34" s="55"/>
    </row>
    <row r="35" spans="1:13" x14ac:dyDescent="0.25">
      <c r="A35" s="7">
        <v>25</v>
      </c>
      <c r="B35" t="s">
        <v>29</v>
      </c>
      <c r="C35" s="19">
        <v>0.52430555555555558</v>
      </c>
      <c r="D35" s="51"/>
      <c r="E35" s="55"/>
      <c r="F35" s="55"/>
      <c r="G35" s="55"/>
      <c r="H35" s="55"/>
      <c r="I35" s="55"/>
      <c r="J35" s="55"/>
      <c r="K35" s="55"/>
      <c r="L35" s="55"/>
      <c r="M35" s="55"/>
    </row>
    <row r="36" spans="1:13" x14ac:dyDescent="0.25">
      <c r="A36" s="7">
        <v>26</v>
      </c>
      <c r="B36" t="s">
        <v>18</v>
      </c>
      <c r="C36" s="13">
        <v>1</v>
      </c>
      <c r="D36" s="51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7">
        <v>27</v>
      </c>
      <c r="B37" t="s">
        <v>19</v>
      </c>
      <c r="C37" s="13" t="s">
        <v>104</v>
      </c>
      <c r="D37" s="51" t="s">
        <v>77</v>
      </c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5">
      <c r="A38" s="7">
        <v>28</v>
      </c>
      <c r="B38" t="s">
        <v>75</v>
      </c>
      <c r="C38" s="13" t="s">
        <v>105</v>
      </c>
      <c r="D38" s="51" t="s">
        <v>76</v>
      </c>
      <c r="E38" s="55"/>
      <c r="F38" s="55"/>
      <c r="G38" s="55"/>
      <c r="H38" s="55"/>
      <c r="I38" s="55"/>
      <c r="J38" s="55"/>
      <c r="K38" s="55"/>
      <c r="L38" s="55"/>
      <c r="M38" s="55"/>
    </row>
    <row r="39" spans="1:13" x14ac:dyDescent="0.25">
      <c r="A39" s="7">
        <v>29</v>
      </c>
      <c r="B39" t="s">
        <v>69</v>
      </c>
      <c r="C39" s="13"/>
      <c r="D39" s="51"/>
      <c r="E39" s="55"/>
      <c r="F39" s="55"/>
      <c r="G39" s="55"/>
      <c r="H39" s="55"/>
      <c r="I39" s="55"/>
      <c r="J39" s="55"/>
      <c r="K39" s="55"/>
      <c r="L39" s="55"/>
      <c r="M39" s="55"/>
    </row>
    <row r="40" spans="1:13" x14ac:dyDescent="0.25">
      <c r="A40" s="7">
        <v>30</v>
      </c>
      <c r="B40" t="s">
        <v>20</v>
      </c>
      <c r="C40" s="13">
        <v>260</v>
      </c>
      <c r="D40" s="51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5">
      <c r="A41" s="7">
        <v>31</v>
      </c>
      <c r="B41" t="s">
        <v>68</v>
      </c>
      <c r="C41" s="13"/>
      <c r="D41" s="51"/>
      <c r="E41" s="55"/>
      <c r="F41" s="55"/>
      <c r="G41" s="55"/>
      <c r="H41" s="55"/>
      <c r="I41" s="55"/>
      <c r="J41" s="55"/>
      <c r="K41" s="55"/>
      <c r="L41" s="55"/>
      <c r="M41" s="55"/>
    </row>
    <row r="42" spans="1:13" x14ac:dyDescent="0.25">
      <c r="A42" s="7">
        <v>32</v>
      </c>
      <c r="B42" t="s">
        <v>21</v>
      </c>
      <c r="C42" s="13">
        <v>15.5</v>
      </c>
      <c r="D42" s="51"/>
      <c r="E42" s="55"/>
      <c r="F42" s="55"/>
      <c r="G42" s="55"/>
      <c r="H42" s="55"/>
      <c r="I42" s="55"/>
      <c r="J42" s="55"/>
      <c r="K42" s="55"/>
      <c r="L42" s="55"/>
      <c r="M42" s="55"/>
    </row>
    <row r="43" spans="1:13" x14ac:dyDescent="0.25">
      <c r="A43" s="7">
        <v>33</v>
      </c>
      <c r="B43" t="s">
        <v>22</v>
      </c>
      <c r="C43" s="13" t="s">
        <v>155</v>
      </c>
      <c r="D43" s="51" t="s">
        <v>72</v>
      </c>
      <c r="E43" s="55"/>
      <c r="F43" s="55"/>
      <c r="G43" s="55"/>
      <c r="H43" s="55"/>
      <c r="I43" s="55"/>
      <c r="J43" s="55"/>
      <c r="K43" s="55"/>
      <c r="L43" s="55"/>
      <c r="M43" s="55"/>
    </row>
    <row r="44" spans="1:13" x14ac:dyDescent="0.25">
      <c r="A44" s="7">
        <v>34</v>
      </c>
      <c r="B44" t="s">
        <v>70</v>
      </c>
      <c r="C44" s="13"/>
      <c r="D44" s="51"/>
      <c r="E44" s="55"/>
      <c r="F44" s="55"/>
      <c r="G44" s="55"/>
      <c r="H44" s="55"/>
      <c r="I44" s="55"/>
      <c r="J44" s="55"/>
      <c r="K44" s="55"/>
      <c r="L44" s="55"/>
      <c r="M44" s="55"/>
    </row>
    <row r="45" spans="1:13" x14ac:dyDescent="0.25">
      <c r="A45" s="7">
        <v>35</v>
      </c>
      <c r="B45" t="s">
        <v>23</v>
      </c>
      <c r="C45" s="13">
        <v>25</v>
      </c>
      <c r="D45" s="51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5">
      <c r="A46" s="7">
        <v>36</v>
      </c>
      <c r="B46" t="s">
        <v>24</v>
      </c>
      <c r="C46" s="13" t="s">
        <v>153</v>
      </c>
      <c r="D46" s="51" t="s">
        <v>51</v>
      </c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5">
      <c r="A47" s="7">
        <v>37</v>
      </c>
      <c r="B47" t="s">
        <v>52</v>
      </c>
      <c r="C47" s="13"/>
      <c r="D47" s="51" t="s">
        <v>67</v>
      </c>
      <c r="E47" s="55"/>
      <c r="F47" s="55"/>
      <c r="G47" s="55"/>
      <c r="H47" s="55"/>
      <c r="I47" s="55"/>
      <c r="J47" s="55"/>
      <c r="K47" s="55"/>
      <c r="L47" s="55"/>
      <c r="M47" s="55"/>
    </row>
    <row r="48" spans="1:13" x14ac:dyDescent="0.25">
      <c r="A48" s="7">
        <v>38</v>
      </c>
      <c r="B48" t="s">
        <v>25</v>
      </c>
      <c r="C48" s="13"/>
      <c r="D48" s="51" t="s">
        <v>61</v>
      </c>
      <c r="E48" s="55"/>
      <c r="F48" s="55"/>
      <c r="G48" s="55"/>
      <c r="H48" s="55"/>
      <c r="I48" s="55"/>
      <c r="J48" s="55"/>
      <c r="K48" s="55"/>
      <c r="L48" s="55"/>
      <c r="M48" s="55"/>
    </row>
    <row r="49" spans="1:13" x14ac:dyDescent="0.25">
      <c r="A49" s="7">
        <v>39</v>
      </c>
      <c r="B49" t="s">
        <v>71</v>
      </c>
      <c r="C49" s="13"/>
      <c r="D49" s="51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5">
      <c r="A50" s="7">
        <v>40</v>
      </c>
      <c r="B50" t="s">
        <v>48</v>
      </c>
      <c r="C50" s="13" t="s">
        <v>106</v>
      </c>
      <c r="D50" s="51" t="s">
        <v>49</v>
      </c>
      <c r="E50" s="55"/>
      <c r="F50" s="55"/>
      <c r="G50" s="55"/>
      <c r="H50" s="55"/>
      <c r="I50" s="55"/>
      <c r="J50" s="55"/>
      <c r="K50" s="55"/>
      <c r="L50" s="55"/>
      <c r="M50" s="55"/>
    </row>
    <row r="51" spans="1:13" x14ac:dyDescent="0.25">
      <c r="A51" s="7">
        <v>41</v>
      </c>
      <c r="B51" t="s">
        <v>26</v>
      </c>
      <c r="C51" s="13" t="s">
        <v>107</v>
      </c>
      <c r="D51" s="51" t="s">
        <v>50</v>
      </c>
      <c r="E51" s="55"/>
      <c r="F51" s="55"/>
      <c r="G51" s="55"/>
      <c r="H51" s="55"/>
      <c r="I51" s="55"/>
      <c r="J51" s="55"/>
      <c r="K51" s="55"/>
      <c r="L51" s="55"/>
      <c r="M51" s="55"/>
    </row>
    <row r="52" spans="1:13" x14ac:dyDescent="0.25">
      <c r="A52" s="7">
        <v>42</v>
      </c>
      <c r="B52" t="s">
        <v>62</v>
      </c>
      <c r="C52" s="13" t="s">
        <v>108</v>
      </c>
      <c r="D52" s="51" t="s">
        <v>66</v>
      </c>
      <c r="E52" s="55"/>
      <c r="F52" s="55"/>
      <c r="G52" s="55"/>
      <c r="H52" s="55"/>
      <c r="I52" s="55"/>
      <c r="J52" s="55"/>
      <c r="K52" s="55"/>
      <c r="L52" s="55"/>
      <c r="M52" s="55"/>
    </row>
  </sheetData>
  <mergeCells count="53"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50:M50"/>
    <mergeCell ref="D51:M51"/>
    <mergeCell ref="D52:M52"/>
    <mergeCell ref="D45:M45"/>
    <mergeCell ref="D46:M46"/>
    <mergeCell ref="D47:M47"/>
    <mergeCell ref="D48:M48"/>
    <mergeCell ref="D49:M49"/>
  </mergeCells>
  <hyperlinks>
    <hyperlink ref="B6" r:id="rId1" display="dstagliano@mt.gov"/>
  </hyperlinks>
  <printOptions gridLines="1"/>
  <pageMargins left="0.5" right="0.5" top="0.5" bottom="0.25" header="0.3" footer="0.3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</vt:i4>
      </vt:variant>
    </vt:vector>
  </HeadingPairs>
  <TitlesOfParts>
    <vt:vector size="38" baseType="lpstr">
      <vt:lpstr>Sheep Creek AQ1_17.55</vt:lpstr>
      <vt:lpstr>Sheep Creek AQ1_17.55_fish</vt:lpstr>
      <vt:lpstr>Sheep Creek AQ1_17.6</vt:lpstr>
      <vt:lpstr>Sheep Creek AQ1_17.6_fish</vt:lpstr>
      <vt:lpstr>Sheep Creek AQ2_22.6</vt:lpstr>
      <vt:lpstr>Sheep Creek AQ2_22.6_fish</vt:lpstr>
      <vt:lpstr>Sheep Creek AQ2_22.7</vt:lpstr>
      <vt:lpstr>Sheep Creek AQ2_22.7_fish</vt:lpstr>
      <vt:lpstr>Sheep Creek AQ3_18.2</vt:lpstr>
      <vt:lpstr>Sheep Creek AQ3_18.2_fish</vt:lpstr>
      <vt:lpstr>Sheep Creek AQ3_18.25</vt:lpstr>
      <vt:lpstr>Sheep Creek AQ3_18.25fish</vt:lpstr>
      <vt:lpstr>Sheep Creek AQ4_18.3</vt:lpstr>
      <vt:lpstr>Sheep Creek AQ4_18.3_fish</vt:lpstr>
      <vt:lpstr>Sheep Creek AQ4_18.35</vt:lpstr>
      <vt:lpstr>Sheep Creek AQ4_18.35_fish</vt:lpstr>
      <vt:lpstr>Little Sheep Creek AQ7_0.1</vt:lpstr>
      <vt:lpstr>Little Sheep Creek AQ7_0.1_fish</vt:lpstr>
      <vt:lpstr>Little Sheep AQ7_0.1spring</vt:lpstr>
      <vt:lpstr>Little Sheep AQ7_0.1_fishspring</vt:lpstr>
      <vt:lpstr>Little Sheep Creek AQ7_0.15</vt:lpstr>
      <vt:lpstr>Little Sheep AQ7_0.15_fish</vt:lpstr>
      <vt:lpstr>Little SheepAQ7_0.15spring</vt:lpstr>
      <vt:lpstr>Little SheepAQ7_0.15_fishspring</vt:lpstr>
      <vt:lpstr>Little Sheep Creek AQ8_0.6</vt:lpstr>
      <vt:lpstr>Little Sheep Creek AQ8_0.6_fish</vt:lpstr>
      <vt:lpstr>Little Sheep AQ8_0.6spring</vt:lpstr>
      <vt:lpstr>Little Sheep AQ8_0.6_fishspring</vt:lpstr>
      <vt:lpstr>Little Sheep Creek AQ8_0.7</vt:lpstr>
      <vt:lpstr>Little Sheep Creek AQ8_0.7_fish</vt:lpstr>
      <vt:lpstr>Little Sheep AQ8_0.7spring</vt:lpstr>
      <vt:lpstr>Little Sheep AQ8_0.7_fishspring</vt:lpstr>
      <vt:lpstr>Tenderfoot_AQ5_9.35</vt:lpstr>
      <vt:lpstr>Tenderfoot_AQ5_9.35_fish</vt:lpstr>
      <vt:lpstr>Tenderfoot_AQ5_9.4</vt:lpstr>
      <vt:lpstr>Tenderfoot_AQ5_9.4_fish</vt:lpstr>
      <vt:lpstr>'Sheep Creek AQ2_22.6'!Print_Area</vt:lpstr>
      <vt:lpstr>'Sheep Creek AQ3_18.2_fish'!Print_Area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Dave</cp:lastModifiedBy>
  <cp:lastPrinted>2013-06-06T22:34:15Z</cp:lastPrinted>
  <dcterms:created xsi:type="dcterms:W3CDTF">2012-04-24T15:52:57Z</dcterms:created>
  <dcterms:modified xsi:type="dcterms:W3CDTF">2015-12-31T18:00:28Z</dcterms:modified>
</cp:coreProperties>
</file>